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fsaldivar\Documents\INTN\UTA\Año 2020\Manual de Rendicion de Cuentas INTN.2020\Rendicion de Cuentas. Cuarto Trimestre 2020\"/>
    </mc:Choice>
  </mc:AlternateContent>
  <bookViews>
    <workbookView xWindow="-120" yWindow="-120" windowWidth="20730" windowHeight="11160"/>
  </bookViews>
  <sheets>
    <sheet name="RENDICION 4TO TRIM UTA" sheetId="1" r:id="rId1"/>
    <sheet name="4.8 Grafico" sheetId="3" r:id="rId2"/>
  </sheets>
  <externalReferences>
    <externalReference r:id="rId3"/>
  </externalReferenc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3" l="1"/>
  <c r="D8" i="3"/>
  <c r="E7" i="3"/>
  <c r="D7" i="3"/>
  <c r="E6" i="3"/>
  <c r="D6" i="3"/>
  <c r="E5" i="3"/>
  <c r="D5" i="3"/>
  <c r="E4" i="3"/>
  <c r="D4" i="3"/>
  <c r="E3" i="3"/>
  <c r="D3" i="3"/>
</calcChain>
</file>

<file path=xl/sharedStrings.xml><?xml version="1.0" encoding="utf-8"?>
<sst xmlns="http://schemas.openxmlformats.org/spreadsheetml/2006/main" count="416" uniqueCount="315">
  <si>
    <t>MATRIZ DE INFORMACIÓN MINIMA PARA INFORME PARCIAL DE RENDICIÓN DE CUENTAS AL CIUDADANO</t>
  </si>
  <si>
    <t>1- PRESENTACIÓN</t>
  </si>
  <si>
    <t>Misión institucional</t>
  </si>
  <si>
    <t>Qué es la institución (en lenguaje sencillo, menos de 100 palabras)</t>
  </si>
  <si>
    <t>2-Presentación del CRCC (miembros y cargos que ocupan). (Adjuntar Resolución para la descarga en formato pdf o Establecer el link de acceso directo)</t>
  </si>
  <si>
    <t>Nro.</t>
  </si>
  <si>
    <t>Dependencia</t>
  </si>
  <si>
    <t>Responsable</t>
  </si>
  <si>
    <t>Cargo que Ocupa</t>
  </si>
  <si>
    <t>3- Plan de Rendición de Cuentas</t>
  </si>
  <si>
    <t>3.1. Resolución de Aprobación y Anexo de Plan de Rendición de Cuentas</t>
  </si>
  <si>
    <t>4-Gestión Institucional</t>
  </si>
  <si>
    <t>4.1 Nivel de Cumplimiento  de Minimo de Información Disponible - Transparencia Activa Ley 5189 /14</t>
  </si>
  <si>
    <t>Mes</t>
  </si>
  <si>
    <t>Nivel de Cumplimiento (%)</t>
  </si>
  <si>
    <t>Enlace de la SFP</t>
  </si>
  <si>
    <t>4.2 Nivel de Cumplimiento  de Minimo de Información Disponible - Transparencia Activa Ley 5282/14</t>
  </si>
  <si>
    <t>Enlace SENAC</t>
  </si>
  <si>
    <t>Cantidad de Consultas</t>
  </si>
  <si>
    <t>Respondidos</t>
  </si>
  <si>
    <t>No Respondidos</t>
  </si>
  <si>
    <t>Enlace Ministerio de Justicia</t>
  </si>
  <si>
    <t>4.4 Proyectos y Programas Ejecutados a la fecha del Informe (listado referencial, apoyarse en gráficos ilustrativos)</t>
  </si>
  <si>
    <t>N°</t>
  </si>
  <si>
    <t>Descripción</t>
  </si>
  <si>
    <t>Objetivo</t>
  </si>
  <si>
    <t>Metas</t>
  </si>
  <si>
    <t>Población Beneficiaria</t>
  </si>
  <si>
    <t>Valor de Inversión</t>
  </si>
  <si>
    <t>Porcentaje de Ejecución</t>
  </si>
  <si>
    <t>Evidencias</t>
  </si>
  <si>
    <t>4.6 Servicios o Productos Misionales (Depende de la Naturaleza de la Misión Insitucional, puede abarcar un Programa o Proyecto)</t>
  </si>
  <si>
    <t>4.7 Contrataciones realizadas</t>
  </si>
  <si>
    <t>ID</t>
  </si>
  <si>
    <t>Objeto</t>
  </si>
  <si>
    <t>Valor del Contrato</t>
  </si>
  <si>
    <t>Proveedor Adjudicado</t>
  </si>
  <si>
    <t>Estado (Ejecución - Finiquitado)</t>
  </si>
  <si>
    <t>Enlace DNCP</t>
  </si>
  <si>
    <t>4.8 Ejecución Financiera (Generar gráfica)</t>
  </si>
  <si>
    <t>Rubro</t>
  </si>
  <si>
    <t>Sub-rubros</t>
  </si>
  <si>
    <t>Presupuestado</t>
  </si>
  <si>
    <t>Ejecutado</t>
  </si>
  <si>
    <t>Saldos</t>
  </si>
  <si>
    <t>Evidencia (Enlace Ley 5189)</t>
  </si>
  <si>
    <t>4.9 Fortalecimiento Institucional (Normativas, Estructura Interna, Infraestructura, adquisiciones, etc. En el trimestre, periodo del Informe)</t>
  </si>
  <si>
    <t>Descripción del Fortalecimiento</t>
  </si>
  <si>
    <t>Costo de Inversión</t>
  </si>
  <si>
    <t>Descripción del Beneficio</t>
  </si>
  <si>
    <t>Evidencia</t>
  </si>
  <si>
    <t>5- Instancias de Participación Ciudadana</t>
  </si>
  <si>
    <t>5.1. Canales de Participación Ciudadana existentes a la fecha.</t>
  </si>
  <si>
    <t>Denominación</t>
  </si>
  <si>
    <t>Dependencia Responsable del Canal de Participación</t>
  </si>
  <si>
    <t>Evidencia (Página Web, Buzón de SQR, Etc.)</t>
  </si>
  <si>
    <t>5.3 Gestión de denuncias de corrupción</t>
  </si>
  <si>
    <t>Ticket Numero</t>
  </si>
  <si>
    <t>Fecha Ingreso</t>
  </si>
  <si>
    <t>Estado</t>
  </si>
  <si>
    <t>6- Control Interno y Externo</t>
  </si>
  <si>
    <t>Nro. de Informe</t>
  </si>
  <si>
    <t>Evidencia (Enlace Ley 5282/14)</t>
  </si>
  <si>
    <t>Auditorias de Gestión</t>
  </si>
  <si>
    <t>Auditorías Externas</t>
  </si>
  <si>
    <t>UTA</t>
  </si>
  <si>
    <t>Franz Saldivar</t>
  </si>
  <si>
    <t>Jefe UTA</t>
  </si>
  <si>
    <t>DGDG</t>
  </si>
  <si>
    <t>Director DGDG</t>
  </si>
  <si>
    <t>DTIC</t>
  </si>
  <si>
    <t>Cesar Lezcano</t>
  </si>
  <si>
    <t>Director DTIC</t>
  </si>
  <si>
    <t>DGTH</t>
  </si>
  <si>
    <t>Director DGTH</t>
  </si>
  <si>
    <t>DJUR</t>
  </si>
  <si>
    <t>Director DJUR</t>
  </si>
  <si>
    <t>Representante de Areas Tecnicas</t>
  </si>
  <si>
    <t>Luis Fleitas</t>
  </si>
  <si>
    <t>Director ONN</t>
  </si>
  <si>
    <t>DAF</t>
  </si>
  <si>
    <t>Directora DAF</t>
  </si>
  <si>
    <t>Institución: Instituto Nacional de Tecnologia, Normalizacion y Metrologia (INTN)</t>
  </si>
  <si>
    <t>Contribuir con la sociedad, la industria, el comercio, el sector productivo, mediante la investigación, servicios de asistencia técnica, normalización, metrología, seguridad eléctrica, certificación e inspección, para el mejoramiento de la calidad de los productos, los servicios, el bienestar y seguridad de las personas, con un enfoque de responsabilidad social y ambiental.</t>
  </si>
  <si>
    <t>El INTN es una entidad pública, autárquica y descentralizada con personería jurídica propia y jurisdicción en todo el territorio paraguayo, creada por la Ley N° 862/63 y reorganizada por la Ley N° 2.575/05. Se relaciona con el Poder Ejecutivo a través del Ministerio de Industria y Comercio de la República del Paraguay. Así también, el INTN es responsable de la implementación y funcionamiento del Sistema Nacional de Metrología, en cumplimiento de la Ley N° 937/82 “Metrología” y su Decreto Reglamentario N° 1.988/99, mediante el Organismo Nacional de Metrología. Y por el Decreto N° 15.552/96 actúa como Organismo Nacional de Certificación, para otorgar la certificación de productos, sistemas y servicios. Cuenta con un plantel técnico, especializado y diversificado; infraestructura y equipamientos modernos. Además, tiene un relacionamiento nacional e internacional con Instituciones de reconocida competencia, formalizados mediante acuerdos firmados para la prestación de servicios y cooperación técnica.</t>
  </si>
  <si>
    <t>http://www.denuncias.gov.py/ssps/</t>
  </si>
  <si>
    <t>Mabel Ledesma</t>
  </si>
  <si>
    <t>Enrique Galeano</t>
  </si>
  <si>
    <t>Maria Carolina Galeano</t>
  </si>
  <si>
    <t>Jonathan Villagran</t>
  </si>
  <si>
    <r>
      <rPr>
        <b/>
        <sz val="12"/>
        <color theme="1"/>
        <rFont val="Calibri"/>
        <family val="2"/>
        <scheme val="minor"/>
      </rPr>
      <t>Resolucion INTN 237/2020. Con el respectivo Anexo.</t>
    </r>
    <r>
      <rPr>
        <b/>
        <sz val="8"/>
        <color theme="1"/>
        <rFont val="Calibri"/>
        <family val="2"/>
        <scheme val="minor"/>
      </rPr>
      <t xml:space="preserve">                                                                                                                                                                                                                                                          http://nube.intn.gov.py/cloud/index.php/s/Q70udCgtfUM8PlW?path=%2F2020%2F5.%20MAYO#pdfviewer                                                                                                                                                  </t>
    </r>
  </si>
  <si>
    <t xml:space="preserve"> -Cuantificar el contenidode sulfuro de hidrógenoy mercaptanos enproductos derivados delpetróleo y evaluar suimpacto en el ambiente
 -Elaborar reportestécnicos-científicos sobrecontenidos decompuestos sulfuradosen los combustibles.
 -Generar conocimientosobre la situaciónambiental y el impactode los combustiblessobre éstos.
Implementar un nuevoservicio en el INTN parala ciudadanía.A58</t>
  </si>
  <si>
    <t>PINV15-638</t>
  </si>
  <si>
    <t>Estudio de sulfuro de hidrógeno ymercaptano en productos derivados del petróleo y su impactoal ambiente</t>
  </si>
  <si>
    <t xml:space="preserve"> -Recolección de datossobre niveles de sulfurode hidrógeno ymercaptanos encombustibles derivadosdel petróleo por periodode 12 meses.
 -Presentación de losresultados obtenidos enel proceso del desarrollodel trabajo deinvestigación.
 -Ofrecer un servicio a lacomunidad para elcontrol de la emisión decompuestos sulfuradosen los combustibles.</t>
  </si>
  <si>
    <t xml:space="preserve"> -Ciudadanía en general
 -INTN</t>
  </si>
  <si>
    <t>CONACYT:  319.488.000 GS
INTN: 257.220.000 GS</t>
  </si>
  <si>
    <t xml:space="preserve">Datos abiertos del CONACYT  https://datos.conacyt.gov.py/ </t>
  </si>
  <si>
    <t>Servicios de Certificación</t>
  </si>
  <si>
    <t>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</si>
  <si>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Física: 1.880 Servicios
Financiera: Gs.212.454.698</t>
  </si>
  <si>
    <t>Ciudadanía en general</t>
  </si>
  <si>
    <t xml:space="preserve">
Financiera:23 %</t>
  </si>
  <si>
    <t>Incremento del nivel de conformidad de productos, sistemas, servicios y personas  con los requisitos técnicos de calidad en beneficio a la ciudadanía en general.
Servicios y productos con calidad debido al aumento de la confianza en los resultados arrojados por los instrumentos de medición empleados en los sectores industrial, comercial, salud, seguridad y medio ambiente, para la ciudadanía.
Aumento de la elaboración de Normas Técnicas Paraguayas enfocados en el mejoramiento de la calidad de los productos, los servicios, el bienestar y seguridad; para la ciudadanía en general.</t>
  </si>
  <si>
    <t>Informe Cualitativo cuarto trimestre  de 2020</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</si>
  <si>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</si>
  <si>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</si>
  <si>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Física: 184.605 Servicios
Financiera: Gs. 327.589.425</t>
  </si>
  <si>
    <t xml:space="preserve">
Financiera: 30%</t>
  </si>
  <si>
    <t>Informe Cualitativo cuarto trimestre de 2020</t>
  </si>
  <si>
    <t>Asistencia Técnica e Investigación</t>
  </si>
  <si>
    <t xml:space="preserve">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
</t>
  </si>
  <si>
    <t>Física: 246 Asistencias
Financiera: Gs. 514.645.336</t>
  </si>
  <si>
    <t>Informe Cualitativo cuarto Semestre de 2020</t>
  </si>
  <si>
    <t>Servicios Metrológicos</t>
  </si>
  <si>
    <t xml:space="preserve">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
</t>
  </si>
  <si>
    <t>Física: 150.984  Servicios
Financiera: Gs. 5.758.178.361</t>
  </si>
  <si>
    <t xml:space="preserve">
Financiera: 24%</t>
  </si>
  <si>
    <t>Servicios de Normalizaciones Técnicas</t>
  </si>
  <si>
    <t xml:space="preserve">Coordinación de comités técnicos para la actualización y elaboración de normas paraguayas.
Ventas de Normas Técnicas Paraguayas
Participación activa en el Codex Alimentarius </t>
  </si>
  <si>
    <t>Física: 105 Servicios Financiera: 562.758.000</t>
  </si>
  <si>
    <t xml:space="preserve">
Financiera: 35%</t>
  </si>
  <si>
    <t>Informe Cualitativo cuatro trimestre de 2020</t>
  </si>
  <si>
    <t>Resultados Logrados</t>
  </si>
  <si>
    <t>Evidencia (Informe de Avance de Metas - SPR)</t>
  </si>
  <si>
    <t>ADQUISICION DE EQUIPOS OIAT/ONI - AD REFERENDUM</t>
  </si>
  <si>
    <t>MILKA REBECA JARA BRITTO</t>
  </si>
  <si>
    <t xml:space="preserve">EJECUCION </t>
  </si>
  <si>
    <t>https://www.contrataciones.gov.py/buscador/general.html?filtro=369011&amp;page=</t>
  </si>
  <si>
    <t>MACRO SCIENCE S.A</t>
  </si>
  <si>
    <t>FINIQUITADO</t>
  </si>
  <si>
    <t>MH SOLUCIONES</t>
  </si>
  <si>
    <t>CHARPENTIER S.R.L</t>
  </si>
  <si>
    <t>SUMI S.A</t>
  </si>
  <si>
    <t>TECNOFAST S.A</t>
  </si>
  <si>
    <t>HUGO FELIX BENITEZ PERALTA</t>
  </si>
  <si>
    <t>GT SCIENTIFIC S.A</t>
  </si>
  <si>
    <t>SERVICIO DE MANTENIMIENTO PARA GRÚAS</t>
  </si>
  <si>
    <t>Cantero S.A</t>
  </si>
  <si>
    <t>https://www.contrataciones.gov.py/buscador/general.html?filtro=383867&amp;page=</t>
  </si>
  <si>
    <t>ADQUISICION DE GAS REFRIGERANTE</t>
  </si>
  <si>
    <t>Emporio Ferreteria S.R.L</t>
  </si>
  <si>
    <t>https://www.contrataciones.gov.py/buscador/general.html?filtro=377545&amp;page=</t>
  </si>
  <si>
    <t>SERVICIO DE IMPRESION DE CALCOMANIAS</t>
  </si>
  <si>
    <t>Artes Graficas Zamphiropolos S.A</t>
  </si>
  <si>
    <t>https://www.contrataciones.gov.py/buscador/general.html?filtro=376465&amp;page=</t>
  </si>
  <si>
    <t xml:space="preserve">SERVICIO DE REPARACION  DE EQUIPOS ANALIZADOR DE AZUFRE Y VISCOSIMETRO </t>
  </si>
  <si>
    <t>Charpentier S.R.L</t>
  </si>
  <si>
    <t>https://www.contrataciones.gov.py/buscador/general.html?filtro=385889&amp;page=</t>
  </si>
  <si>
    <t>MANTENIMIENTO DE EQUIPO - AD REFEERENDUM - PLURIANUAL</t>
  </si>
  <si>
    <t>MH SOLUCIONES S.R.L</t>
  </si>
  <si>
    <t>https://www.contrataciones.gov.py/buscador/general.html?filtro=368952&amp;page=</t>
  </si>
  <si>
    <t>GUIDE S.R.L</t>
  </si>
  <si>
    <t>SUMI SOCIEDAD ANONIMA</t>
  </si>
  <si>
    <t>PIRO'Y S.A</t>
  </si>
  <si>
    <t>OSVALDO NOEL BENITEZ ACOSTA</t>
  </si>
  <si>
    <t>ADQUISICION DE PRECINTOS DE SEGURIDAD - AD REFERENDUM</t>
  </si>
  <si>
    <t>https://www.contrataciones.gov.py/buscador/general.html?filtro=384178&amp;page=</t>
  </si>
  <si>
    <t>WINNER S.R.L</t>
  </si>
  <si>
    <t xml:space="preserve">ADQUISICION DE TEXTILES, VESTUARIOS, HILOS  </t>
  </si>
  <si>
    <t>GLADIS NORMAN DIANA PIZURNO RODRIGUEZ</t>
  </si>
  <si>
    <t>https://www.contrataciones.gov.py/buscador/general.html?filtro=376580&amp;page=</t>
  </si>
  <si>
    <t>ADQUISICION DE MATERIALES ELECTRICOS Y REPUESTOS DE A.A.</t>
  </si>
  <si>
    <t>ELIEZER MANUEL CABALLERO AMARILLA</t>
  </si>
  <si>
    <t>https://www.contrataciones.gov.py/buscador/general.html?filtro=377525&amp;page=</t>
  </si>
  <si>
    <t>IMPORTADORA DON CLAUDIO S.A</t>
  </si>
  <si>
    <t>SHOPPING TODO HOGAR S.A</t>
  </si>
  <si>
    <t>COMPAÑÍA COMERCIAL DEL PARAGUAY S.A</t>
  </si>
  <si>
    <t xml:space="preserve">ADQUISICION DE EQUIPO DE GENERADOR </t>
  </si>
  <si>
    <t>SIEMI S.R.L</t>
  </si>
  <si>
    <t>https://www.contrataciones.gov.py/buscador/general.html?filtro=387676&amp;page=</t>
  </si>
  <si>
    <t>ADQUISICION DE EQUIPOS PARA LABORATORIO - METROLOGIA</t>
  </si>
  <si>
    <t>EMPRENDIMIENTOS M&amp;G S.A</t>
  </si>
  <si>
    <t>https://www.contrataciones.gov.py/buscador/general.html?filtro=386175&amp;page=</t>
  </si>
  <si>
    <t>SERVICIO PARA MANTENIMIENTO Y REPARACION DE EQUIPOS CLIMATIZADORES ONM</t>
  </si>
  <si>
    <t>LAYA CONSTRUCCIONES S.A</t>
  </si>
  <si>
    <t>https://www.contrataciones.gov.py/buscador/general.html?filtro=387522&amp;page=</t>
  </si>
  <si>
    <t xml:space="preserve">ADQUISICION DE EQUIPOS DE FACTURACION Y UPS </t>
  </si>
  <si>
    <t>GUILLERMINA RODRIGUEZ DE LOPEZ</t>
  </si>
  <si>
    <t>https://www.contrataciones.gov.py/buscador/general.html?filtro=387669&amp;page=</t>
  </si>
  <si>
    <t xml:space="preserve">MANTENIMIENTO DE SISTEMA INFORMATICO Y VIRTUALIZACION </t>
  </si>
  <si>
    <t>TELEF. CELULAR DEL PARAGUAY S.A (TELECEL S.A)</t>
  </si>
  <si>
    <t>https://www.contrataciones.gov.py/buscador/general.html?filtro=387673&amp;page=</t>
  </si>
  <si>
    <t>ADQUISICION DE ELEMENTOS PARA LABORATORIOS - OIAT</t>
  </si>
  <si>
    <t>IRIS PATRICIA POSADA</t>
  </si>
  <si>
    <t>https://www.contrataciones.gov.py/buscador/general.html?filtro=387531&amp;page=</t>
  </si>
  <si>
    <t>https://www.intn.gov.py/index.php/transparencia</t>
  </si>
  <si>
    <t>REMUNERACIONES BÁSICAS</t>
  </si>
  <si>
    <t>REMUNERACIONES TEMPORALES</t>
  </si>
  <si>
    <t>ASIGNACIONES COMPLEMENTARIAS</t>
  </si>
  <si>
    <t>PERSONAL CONTRATADO</t>
  </si>
  <si>
    <t>OTROS GASTOS DEL PERSONAL</t>
  </si>
  <si>
    <t>SERVICIOS BÁSICOS</t>
  </si>
  <si>
    <t>TRANSPORTE Y ALMACENAJE</t>
  </si>
  <si>
    <t>PASAJES Y VIÁTICOS</t>
  </si>
  <si>
    <t>GASTOS POR SERVICIOS DE ASEO, MANTENIMIENTO Y REPARACIONES</t>
  </si>
  <si>
    <t>SERVICIOS TÉCNICOS Y PROFESIONALES</t>
  </si>
  <si>
    <t>OTROS SERVICIOS EN GENERAL</t>
  </si>
  <si>
    <t>SERVICIOS DE CAPACITACIÓN Y ADIESTRAMIENTO</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</si>
  <si>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</si>
  <si>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</si>
  <si>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</si>
  <si>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</si>
  <si>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</si>
  <si>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</si>
  <si>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</si>
  <si>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CONSTRUCCIONES</t>
  </si>
  <si>
    <t>ADQUISICIONES DE MAQUINARIAS, EQUIPOS Y HERRAMIENTAS EN GENE</t>
  </si>
  <si>
    <t>ADQUISICIONES DE EQUIPOS DE OFICINA Y COMPUTACION</t>
  </si>
  <si>
    <t>ADQUISICIÓN DE ACTIVOS INTANGIBLES</t>
  </si>
  <si>
    <t>OTROS GASTOS DE INVERSIÓN Y REPARAC. MAYORES</t>
  </si>
  <si>
    <t>TRANSFERENCIAS CONSOLIDABLES CORRIENTES AL SECTOR PUBLICO</t>
  </si>
  <si>
    <t>TRANSFERENCIAS CORRIENTES AL SECTOR PRIVADO</t>
  </si>
  <si>
    <t>TRANSFERENCIAS CORRIENTES AL SECTOR EXTERNO</t>
  </si>
  <si>
    <t>PAGO DE IMPUESTOS, TASAS, GASTOS JUDICIALES Y OTROS</t>
  </si>
  <si>
    <t> Asegurar  energía eléctrica ininterrumpida de manera a garantizar la atención permanente a clientes.</t>
  </si>
  <si>
    <t>Adquisición e instalación de Generador de 400kVA para el Organismo Nacional de Metrología.</t>
  </si>
  <si>
    <t>https://www.contrataciones.gov.py/buscador/general.html?filtro=387676&amp;page</t>
  </si>
  <si>
    <t>Adquisición de varios equipos para Laboratorio, para el Organismo de Investigación y Asistencia Técnica y el Organismo Nacional de Inspección. Tales como: Espectrofotómetro, Equipo analizador Inmunológico, Centrifuga, Proyector de Perfil, et.</t>
  </si>
  <si>
    <t>726.124.345 </t>
  </si>
  <si>
    <t> Ampliar los servicios de análisis, ensayos y/o pruebas, brindando servicios con excelencia, lo cual permitirá mayor ingreso a la Institución.</t>
  </si>
  <si>
    <t>https://www.contrataciones.gov.py/buscador/general.html?filtro=369011&amp;page</t>
  </si>
  <si>
    <r>
      <rPr>
        <b/>
        <sz val="6"/>
        <rFont val="Arial"/>
        <family val="2"/>
      </rPr>
      <t>SERVICIOS PERSONALES</t>
    </r>
  </si>
  <si>
    <r>
      <rPr>
        <b/>
        <sz val="6"/>
        <rFont val="Arial"/>
        <family val="2"/>
      </rPr>
      <t>SERVICIOS NO PERSONALES</t>
    </r>
  </si>
  <si>
    <r>
      <rPr>
        <b/>
        <sz val="6"/>
        <rFont val="Arial"/>
        <family val="2"/>
      </rPr>
      <t>BIENES DE CONSUMO E INSUMOS</t>
    </r>
  </si>
  <si>
    <r>
      <rPr>
        <b/>
        <sz val="6"/>
        <rFont val="Arial"/>
        <family val="2"/>
      </rPr>
      <t>INVERSION   FÍSICA</t>
    </r>
  </si>
  <si>
    <r>
      <rPr>
        <b/>
        <sz val="6"/>
        <rFont val="Arial"/>
        <family val="2"/>
      </rPr>
      <t>TRANSFERENCIAS</t>
    </r>
  </si>
  <si>
    <r>
      <rPr>
        <b/>
        <sz val="6"/>
        <rFont val="Arial"/>
        <family val="2"/>
      </rPr>
      <t>OTROS GASTOS</t>
    </r>
  </si>
  <si>
    <t>Grupo</t>
  </si>
  <si>
    <t>Presupuesto Vigente</t>
  </si>
  <si>
    <t>Obligado</t>
  </si>
  <si>
    <t>Saldo</t>
  </si>
  <si>
    <t>Grupo 100</t>
  </si>
  <si>
    <t>Grupo 200</t>
  </si>
  <si>
    <t>Grupo 300</t>
  </si>
  <si>
    <t>Grupo 500</t>
  </si>
  <si>
    <t>Grupo 800</t>
  </si>
  <si>
    <t>Grupo 900</t>
  </si>
  <si>
    <t>Octubre</t>
  </si>
  <si>
    <t>Intermedio</t>
  </si>
  <si>
    <t>https://www.sfp.gov.py/sfp/archivos/documentos/Intermedio_Octubre_2020_tn7eummm.pdf</t>
  </si>
  <si>
    <t xml:space="preserve">Agosto </t>
  </si>
  <si>
    <t>https://app.powerbi.com/view?r=eyJrIjoiMmJlYjg1YzgtMmQ3Mi00YzVkLWJkOTQtOTE3ZTZkNzVhYTAzIiwidCI6Ijk2ZDUwYjY5LTE5MGQtNDkxYy1hM2U1LWExYWRlYmMxYTg3NSJ9&amp;pageName=ReportSection267a9df01e64c25cadf6</t>
  </si>
  <si>
    <t>Septiembre</t>
  </si>
  <si>
    <t>https://informacionpublica.paraguay.gov.py/portal/#!/estadisticas/burbujas</t>
  </si>
  <si>
    <t>Noviembre</t>
  </si>
  <si>
    <t>Diciembre</t>
  </si>
  <si>
    <t>Descripcion del Hecho</t>
  </si>
  <si>
    <t>Hay un director planillero en el INTN, un tal Guillermo Erico, quien funge de Director de la Regional de Minga Guazu, pero en el predio de Minga Guazu solo hay una caseta para guardia. No hay ni guardia ni silla en el local pero figura un director de la regional. A parte de eso, teniendo que prestar funciones en la regional y estar en el local, se pasa cobrando viatico para ir gua`u a su lugar de trabajo a donde nunca va. Es una verguenza el robo, roba el salario, roba el viatico, es el único que cobra viatico para ir a su trabajo, el resto tiene que pagar de su bolsillo su pasaje y alimentos para ir a su trabajo pero a este privilegiado se le paga todo sin trabajar, siendo su cómplice la Director General, dicen que es su hijo mimado. También son complices la directora de recursos humanos y la directora general de administración y finananzas. Segun cuentan todos reciben su parte, INVESTIGUEN PUES CARAJO, BASTA DE ROBAR AL ESCUALIDO Y DESNUTRIDO PUEBLO PARAGUAYO</t>
  </si>
  <si>
    <t>Asignada</t>
  </si>
  <si>
    <t>En el INTN, se realizan viajes al interior especificamente a la sede de Capitan Miranda para hacer actividades que tranquilamente se puede realizar por Plataformas como ejemplo zoom El Director de Normalizacion Luis Fleitas junto con dos funcionarias mas de su mismo entorno de viajes a Capitan Miranda casi por una semana entere hacer que???? Tanto se publico en los medios de prensa que en INTN se malgastaban viatico se la Administración anterior y que se sigue en lo mismo o peor, que la SENAC investigue tambien asi como lo hizo con la Administracion que salio y no apañen a estos aprovechadores en plena pandemia y se dejen de utiliar al INTNpara llenarse los bolsillos los directores de turno y sus entornos o este tal LUIS FLEITAS tiene que viajar por ser amigo intimo de la Directora General, que den una explicación a la ciudadanía porque tienen que irse gente de NORMALIZACION hacer alla???? BASTA DE CORRUPCION YA!!!! Para una charla de NORMAS irse una semana es una burla siendo que se podria realizar por cualquier plataforma virtual, es mas sin contar con ningún protocolo sanitario es una vergüenza ya Hasta CAACUPE fue suspendida para que no haya aglomeracion y estos haciendo charlas que MAL ESTAMOS. Esperemos se tome carta en el asunto.</t>
  </si>
  <si>
    <t>La descripción de los hechos se encuentra en el adjunto</t>
  </si>
  <si>
    <t>https://ssps.senac.gov.py/ssps/faces/secure/casos/visualizarDenuncia.xhtml?idCaso=10681</t>
  </si>
  <si>
    <t>https://ssps.senac.gov.py/ssps/faces/secure/casos/visualizarDenuncia.xhtml?idCaso=10693</t>
  </si>
  <si>
    <t>https://ssps.senac.gov.py/ssps/faces/secure/casos/visualizarDenuncia.xhtml?idCaso=10838</t>
  </si>
  <si>
    <t>RESOLUCION CGR N°637/2019</t>
  </si>
  <si>
    <t>INFORME FINAL DE FISCALIZACION ESPECIAL INMEDIATA(FEI)</t>
  </si>
  <si>
    <t>RESOLUCION AGPE N°70/2020</t>
  </si>
  <si>
    <t>INFORME DE REVISION ESPECIAL</t>
  </si>
  <si>
    <t>INFORME DAI N°011/2020</t>
  </si>
  <si>
    <t>CUMPLIMIENTO ART.N°41 DE LA LEY N°2051/03</t>
  </si>
  <si>
    <t>INFORME DAI N°012/2020</t>
  </si>
  <si>
    <r>
      <t>EVALUACION PLAN DE MEJORAMIENTO PRESENTADO,CORRESPONDIENTE AL INFORME FINAL DE REVISION ESPECIAL SEGÚN RESOLUCION AGPE N°70/2020</t>
    </r>
    <r>
      <rPr>
        <sz val="12"/>
        <color theme="1"/>
        <rFont val="Arial"/>
        <family val="2"/>
      </rPr>
      <t>.</t>
    </r>
  </si>
  <si>
    <t>http://nube.intn.gov.py/cloud/index.php/s/F6nmmMGqcDDjpwf?path=%2F2020</t>
  </si>
  <si>
    <t>http://nube.intn.gov.py/cloud/index.php/s/F6nmmMGqcDDjpwf?path=%2F2020#pdfviewer</t>
  </si>
  <si>
    <t>Redes sociales de la institución (Facebook e instagram)</t>
  </si>
  <si>
    <t xml:space="preserve">A través de las opciones de mensajes, comentarios que cuenta tanto la plataforma del facebook e instagram, el Departamento de Comunicaciones del INTN  es el responsable de administrar las paginas oficiales de la institución y darle el seguimiento a las consultas que se realizan a traves de las redes. </t>
  </si>
  <si>
    <t>DCOM /Secretaría General del INTN/Dependencias de la Institución.</t>
  </si>
  <si>
    <t>https://www.facebook.com/intn.paraguay/</t>
  </si>
  <si>
    <t>https://www.instagram.com/intnparaguay/</t>
  </si>
  <si>
    <t>Ver evidencia en pdf</t>
  </si>
  <si>
    <t>2.</t>
  </si>
  <si>
    <t xml:space="preserve">Correo intn@intn.gov.py </t>
  </si>
  <si>
    <t>Este correo es el asignado para procesar todos los documentos externos (notas, consultas, etc) es administrado por la Secretaria General del INTN y fue informado a la ciudadania a través de comunicados oficiales, publicados tanto  en la pagina web y redes sociales del INTN</t>
  </si>
  <si>
    <t>Secretaría General del INTN</t>
  </si>
  <si>
    <t>https://www.instagram.com/p/CIlI0zTDAXN/</t>
  </si>
  <si>
    <t>https://www.facebook.com/intn.paraguay/photos/pcb.3976835785664901/3976832208998592/</t>
  </si>
  <si>
    <t>5.2. Aportes y Mejoras resultantes de la Participación Ciudadana</t>
  </si>
  <si>
    <t>Propuesta de Mejora</t>
  </si>
  <si>
    <t>Canal Utilizado</t>
  </si>
  <si>
    <t>Acción o Medida tomada por OEE</t>
  </si>
  <si>
    <t>Observaciones</t>
  </si>
  <si>
    <t xml:space="preserve">Disponibilizar mayor información técnica </t>
  </si>
  <si>
    <t>Redes sociales y pagina web</t>
  </si>
  <si>
    <t>Elaboración de contenido técnico para estudiantes,  usuarios de los servicios del INTN</t>
  </si>
  <si>
    <t>https://www.intn.gov.py/index.php/noticias/intn-participo-de-la-feria-de-investigacion-arte-y-desarrollo-iad</t>
  </si>
  <si>
    <t>https://www.facebook.com/intn.paraguay/photos/a.627408727274307/4104118826269929/</t>
  </si>
  <si>
    <t>https://www.facebook.com/intn.paraguay/photos/a.627408727274307/4124947237520421/</t>
  </si>
  <si>
    <t>https://www.instagram.com/p/CIDqMbzj5GS/</t>
  </si>
  <si>
    <t>Promocionar servicios del INTN</t>
  </si>
  <si>
    <t>Redes sociales pagina web</t>
  </si>
  <si>
    <t>Elaboración de contenido sobre los servicios que presta el INTN</t>
  </si>
  <si>
    <t>https://www.instagram.com/p/CHLY5iPDQCH/</t>
  </si>
  <si>
    <t>https://www.instagram.com/p/CHGLmlzjVTA/</t>
  </si>
  <si>
    <t>https://www.facebook.com/intn.paraguay/photos/pcb.3975958559085957/3975958152419331/</t>
  </si>
  <si>
    <t>https://www.facebook.com/intn.paraguay/photos/a.627408727274307/3932476753434138/</t>
  </si>
  <si>
    <t>https://www.facebook.com/intn.paraguay/photos/a.627408727274307/3892929510722196/</t>
  </si>
  <si>
    <t>https://www.instagram.com/p/CGpsWEkDfAs/</t>
  </si>
  <si>
    <t>https://www.facebook.com/intn.paraguay/photos/a.627408727274307/4065196813495464/</t>
  </si>
  <si>
    <t xml:space="preserve">Utilizar plataformas online </t>
  </si>
  <si>
    <t>Implementar la modalidad online, a través de la Plataforma Microsoft Teams para cursos, seminarios.</t>
  </si>
  <si>
    <t>https://www.facebook.com/intn.paraguay/photos/a.627408727274307/3886259594722521/</t>
  </si>
  <si>
    <t>https://www.instagram.com/p/CGSzs0IjGUR/</t>
  </si>
  <si>
    <t>https://www.instagram.com/p/CHiP-BZjudQ/</t>
  </si>
  <si>
    <t>Implementar la modalidad online para reuniones de trabajo.</t>
  </si>
  <si>
    <t>https://www.facebook.com/intn.paraguay/photos/a.627408727274307/4112664712082007/</t>
  </si>
  <si>
    <t>https://www.facebook.com/intn.paraguay/photos/pcb.3982582098423603/3982564938425319/</t>
  </si>
  <si>
    <t>https://www.facebook.com/intn.paraguay/photos/a.627408727274307/3909892312359249/</t>
  </si>
  <si>
    <t>https://www.facebook.com/intn.paraguay/photos/a.627408727274307/3972911282724018/</t>
  </si>
  <si>
    <t>https://www.instagram.com/p/CGAXgrvj-uN/</t>
  </si>
  <si>
    <t>https://www.intn.gov.py/index.php/noticias/lanzan-proyecto-que-fortalecera-la-metrologia-en-paraguay</t>
  </si>
  <si>
    <t>https://www.facebook.com/intn.paraguay/photos/pcb.3876597555688725/3876354962379651/</t>
  </si>
  <si>
    <t>Periodo del informe: diciembre 2020</t>
  </si>
  <si>
    <t>4.3 Nivel de Cumplimiento de Respuestas a Consultas Ciudadanas - Transparencia Pasiva Ley N° 5282/14</t>
  </si>
  <si>
    <t>Procesada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</si>
</sst>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 _€_-;\-* #,##0\ _€_-;_-* &quot;-&quot;\ _€_-;_-@_-"/>
    <numFmt numFmtId="164" formatCode="_ [$₲-3C0A]\ * #,##0_ ;_ [$₲-3C0A]\ * \-#,##0_ ;_ [$₲-3C0A]\ * &quot;-&quot;??_ ;_ @_ "/>
    <numFmt numFmtId="165" formatCode="0.0%"/>
  </numFmts>
  <fonts count="47">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8"/>
      <color theme="1"/>
      <name val="Calibri"/>
      <family val="2"/>
      <scheme val="minor"/>
    </font>
    <font>
      <b/>
      <sz val="11"/>
      <color theme="1"/>
      <name val="Calibri"/>
      <family val="2"/>
      <scheme val="minor"/>
    </font>
    <font>
      <b/>
      <sz val="12"/>
      <color theme="1"/>
      <name val="Calibri"/>
      <family val="2"/>
      <scheme val="minor"/>
    </font>
    <font>
      <u/>
      <sz val="11"/>
      <color theme="1"/>
      <name val="Calibri"/>
      <family val="2"/>
      <scheme val="minor"/>
    </font>
    <font>
      <b/>
      <sz val="11"/>
      <name val="Calibri"/>
      <family val="2"/>
      <scheme val="minor"/>
    </font>
    <font>
      <sz val="11"/>
      <name val="Calibri"/>
      <family val="2"/>
      <scheme val="minor"/>
    </font>
    <font>
      <u/>
      <sz val="11"/>
      <color theme="10"/>
      <name val="Calibri"/>
      <charset val="134"/>
      <scheme val="minor"/>
    </font>
    <font>
      <sz val="11"/>
      <color theme="1"/>
      <name val="Calibri"/>
      <charset val="134"/>
      <scheme val="minor"/>
    </font>
    <font>
      <sz val="8"/>
      <color theme="1"/>
      <name val="Calibri"/>
      <family val="2"/>
      <scheme val="minor"/>
    </font>
    <font>
      <sz val="9"/>
      <color theme="1"/>
      <name val="Calibri"/>
      <family val="2"/>
      <scheme val="minor"/>
    </font>
    <font>
      <u/>
      <sz val="11"/>
      <color theme="10"/>
      <name val="Calibri"/>
      <family val="2"/>
      <scheme val="minor"/>
    </font>
    <font>
      <sz val="12"/>
      <color theme="1"/>
      <name val="Calibri"/>
      <family val="2"/>
      <scheme val="minor"/>
    </font>
    <font>
      <u/>
      <sz val="8"/>
      <color theme="10"/>
      <name val="Arial"/>
      <family val="2"/>
    </font>
    <font>
      <u/>
      <sz val="11"/>
      <name val="Calibri"/>
      <family val="2"/>
      <scheme val="minor"/>
    </font>
    <font>
      <sz val="8"/>
      <name val="Calibri"/>
      <family val="2"/>
      <scheme val="minor"/>
    </font>
    <font>
      <sz val="11"/>
      <color rgb="FF000000"/>
      <name val="Calibri"/>
      <family val="2"/>
      <scheme val="minor"/>
    </font>
    <font>
      <sz val="9"/>
      <color rgb="FF000000"/>
      <name val="Arial"/>
      <family val="2"/>
    </font>
    <font>
      <b/>
      <u/>
      <sz val="14"/>
      <color theme="1"/>
      <name val="Calibri"/>
      <family val="2"/>
      <scheme val="minor"/>
    </font>
    <font>
      <b/>
      <u/>
      <sz val="11"/>
      <color theme="1"/>
      <name val="Calibri"/>
      <family val="2"/>
      <scheme val="minor"/>
    </font>
    <font>
      <b/>
      <sz val="10"/>
      <color theme="1"/>
      <name val="Calibri"/>
      <family val="2"/>
      <scheme val="minor"/>
    </font>
    <font>
      <u/>
      <sz val="8"/>
      <color theme="10"/>
      <name val="Calibri"/>
      <family val="2"/>
      <scheme val="minor"/>
    </font>
    <font>
      <sz val="10"/>
      <color rgb="FF333333"/>
      <name val="Calibri"/>
      <family val="2"/>
      <scheme val="minor"/>
    </font>
    <font>
      <sz val="11"/>
      <color theme="4" tint="-0.249977111117893"/>
      <name val="Calibri"/>
      <family val="2"/>
      <scheme val="minor"/>
    </font>
    <font>
      <sz val="10"/>
      <color rgb="FF000000"/>
      <name val="Times New Roman"/>
      <family val="1"/>
    </font>
    <font>
      <b/>
      <sz val="6"/>
      <color rgb="FF000000"/>
      <name val="Arial"/>
      <family val="2"/>
    </font>
    <font>
      <b/>
      <sz val="6"/>
      <name val="Arial"/>
      <family val="2"/>
    </font>
    <font>
      <sz val="6"/>
      <name val="Arial"/>
      <family val="2"/>
    </font>
    <font>
      <b/>
      <sz val="11"/>
      <color rgb="FF000000"/>
      <name val="Calibri"/>
      <family val="2"/>
    </font>
    <font>
      <sz val="6"/>
      <color rgb="FF000000"/>
      <name val="Arial"/>
      <family val="2"/>
    </font>
    <font>
      <sz val="11"/>
      <color theme="1"/>
      <name val="Calibri"/>
      <charset val="134"/>
    </font>
    <font>
      <sz val="10"/>
      <color rgb="FF333333"/>
      <name val="Arial"/>
      <family val="2"/>
    </font>
    <font>
      <sz val="11"/>
      <name val="Calibri"/>
      <family val="2"/>
    </font>
    <font>
      <sz val="12"/>
      <color theme="1"/>
      <name val="Arial"/>
      <family val="2"/>
    </font>
    <font>
      <b/>
      <u/>
      <sz val="11"/>
      <color theme="1"/>
      <name val="Calibri"/>
      <charset val="134"/>
    </font>
    <font>
      <u/>
      <sz val="11"/>
      <color theme="1"/>
      <name val="Calibri"/>
      <charset val="134"/>
    </font>
    <font>
      <sz val="8"/>
      <color theme="1"/>
      <name val="Calibri"/>
      <family val="2"/>
    </font>
    <font>
      <sz val="7"/>
      <color theme="1"/>
      <name val="Calibri"/>
      <family val="2"/>
    </font>
    <font>
      <sz val="8"/>
      <name val="Calibri"/>
      <family val="2"/>
    </font>
    <font>
      <u/>
      <sz val="7"/>
      <color theme="4" tint="-0.249977111117893"/>
      <name val="Calibri"/>
      <family val="2"/>
      <scheme val="minor"/>
    </font>
    <font>
      <u/>
      <sz val="6"/>
      <color theme="4" tint="-0.249977111117893"/>
      <name val="Calibri"/>
      <family val="2"/>
      <scheme val="minor"/>
    </font>
    <font>
      <sz val="6"/>
      <color theme="4" tint="-0.249977111117893"/>
      <name val="Calibri"/>
      <family val="2"/>
      <scheme val="minor"/>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indexed="64"/>
      </bottom>
      <diagonal/>
    </border>
  </borders>
  <cellStyleXfs count="10">
    <xf numFmtId="0" fontId="0" fillId="0" borderId="0">
      <alignment vertical="center"/>
    </xf>
    <xf numFmtId="0" fontId="12" fillId="0" borderId="0" applyNumberFormat="0" applyFill="0" applyBorder="0" applyAlignment="0" applyProtection="0">
      <alignment vertical="center"/>
    </xf>
    <xf numFmtId="41" fontId="13" fillId="0" borderId="0" applyFont="0" applyFill="0" applyBorder="0" applyAlignment="0" applyProtection="0"/>
    <xf numFmtId="9" fontId="13" fillId="0" borderId="0" applyFont="0" applyFill="0" applyBorder="0" applyAlignment="0" applyProtection="0"/>
    <xf numFmtId="0" fontId="4" fillId="0" borderId="0"/>
    <xf numFmtId="0" fontId="16" fillId="0" borderId="0" applyNumberFormat="0" applyFill="0" applyBorder="0" applyAlignment="0" applyProtection="0"/>
    <xf numFmtId="0" fontId="3" fillId="0" borderId="0">
      <alignment vertical="center"/>
    </xf>
    <xf numFmtId="0" fontId="29" fillId="0" borderId="0"/>
    <xf numFmtId="0" fontId="3" fillId="0" borderId="0">
      <alignment vertical="center"/>
    </xf>
    <xf numFmtId="9" fontId="3" fillId="0" borderId="0" applyFont="0" applyFill="0" applyBorder="0" applyAlignment="0" applyProtection="0"/>
  </cellStyleXfs>
  <cellXfs count="202">
    <xf numFmtId="0" fontId="0" fillId="0" borderId="0" xfId="0">
      <alignment vertical="center"/>
    </xf>
    <xf numFmtId="0" fontId="7" fillId="0" borderId="0" xfId="0" applyFont="1">
      <alignment vertical="center"/>
    </xf>
    <xf numFmtId="0" fontId="7" fillId="0" borderId="1" xfId="0" applyFont="1" applyBorder="1">
      <alignment vertical="center"/>
    </xf>
    <xf numFmtId="0" fontId="5" fillId="0" borderId="1" xfId="0" applyFont="1" applyBorder="1" applyAlignment="1">
      <alignment horizontal="center" vertical="center" wrapText="1"/>
    </xf>
    <xf numFmtId="0" fontId="9" fillId="0" borderId="0" xfId="0" applyFont="1">
      <alignment vertical="center"/>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4" fillId="0" borderId="1" xfId="0" applyFont="1" applyBorder="1" applyAlignment="1">
      <alignment vertical="center" wrapText="1"/>
    </xf>
    <xf numFmtId="0" fontId="14" fillId="0" borderId="1" xfId="0" applyFont="1" applyBorder="1" applyAlignment="1">
      <alignment horizontal="left" vertical="center" wrapText="1"/>
    </xf>
    <xf numFmtId="9" fontId="14" fillId="0" borderId="1" xfId="3" applyFont="1" applyBorder="1" applyAlignment="1">
      <alignment vertical="center"/>
    </xf>
    <xf numFmtId="41" fontId="14" fillId="0" borderId="1" xfId="2" applyFont="1" applyBorder="1" applyAlignment="1">
      <alignment vertical="center" wrapText="1"/>
    </xf>
    <xf numFmtId="0" fontId="17" fillId="0" borderId="0" xfId="4" applyFont="1" applyBorder="1" applyAlignment="1">
      <alignment wrapText="1"/>
    </xf>
    <xf numFmtId="0" fontId="15" fillId="0" borderId="1" xfId="4" applyFont="1" applyBorder="1" applyAlignment="1">
      <alignment wrapText="1"/>
    </xf>
    <xf numFmtId="0" fontId="11" fillId="0" borderId="0" xfId="0" applyFont="1" applyFill="1" applyBorder="1" applyAlignment="1">
      <alignment horizontal="center" vertical="center"/>
    </xf>
    <xf numFmtId="0" fontId="3" fillId="0" borderId="1" xfId="0" applyFont="1" applyFill="1" applyBorder="1">
      <alignment vertical="center"/>
    </xf>
    <xf numFmtId="0" fontId="3" fillId="0" borderId="1" xfId="0" applyFont="1" applyFill="1" applyBorder="1" applyAlignment="1">
      <alignment vertical="center" wrapText="1"/>
    </xf>
    <xf numFmtId="41" fontId="3" fillId="0" borderId="1" xfId="2" applyFont="1" applyFill="1" applyBorder="1" applyAlignment="1">
      <alignment horizontal="center" vertical="center" wrapText="1"/>
    </xf>
    <xf numFmtId="0" fontId="3" fillId="0" borderId="1" xfId="0" applyFont="1" applyFill="1" applyBorder="1" applyAlignment="1">
      <alignment horizontal="center" vertical="center" wrapText="1"/>
    </xf>
    <xf numFmtId="41" fontId="3" fillId="0" borderId="1" xfId="2" applyFont="1" applyFill="1" applyBorder="1" applyAlignment="1">
      <alignment vertical="center" wrapText="1"/>
    </xf>
    <xf numFmtId="0" fontId="3" fillId="0" borderId="0" xfId="0" applyFont="1">
      <alignment vertical="center"/>
    </xf>
    <xf numFmtId="3" fontId="22" fillId="0" borderId="0" xfId="0" applyNumberFormat="1"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4" fillId="0" borderId="0" xfId="0" applyFont="1">
      <alignment vertical="center"/>
    </xf>
    <xf numFmtId="0" fontId="7" fillId="0" borderId="1" xfId="0" applyFont="1" applyBorder="1" applyAlignment="1">
      <alignment horizontal="justify" vertical="top" wrapText="1"/>
    </xf>
    <xf numFmtId="0" fontId="3" fillId="0" borderId="1" xfId="0" applyFont="1" applyBorder="1" applyAlignment="1">
      <alignment horizontal="justify" vertical="top" wrapText="1"/>
    </xf>
    <xf numFmtId="0" fontId="3" fillId="0" borderId="1" xfId="0" applyFont="1" applyBorder="1">
      <alignment vertical="center"/>
    </xf>
    <xf numFmtId="0" fontId="25" fillId="0" borderId="0" xfId="0" applyFont="1" applyAlignment="1">
      <alignment horizontal="left" vertical="center"/>
    </xf>
    <xf numFmtId="0" fontId="21" fillId="0" borderId="1" xfId="0" applyFont="1" applyBorder="1">
      <alignment vertical="center"/>
    </xf>
    <xf numFmtId="0" fontId="21" fillId="0" borderId="1" xfId="0" applyFont="1" applyBorder="1" applyAlignment="1">
      <alignment horizontal="center" vertical="center" wrapText="1"/>
    </xf>
    <xf numFmtId="3" fontId="15" fillId="0" borderId="1" xfId="4" applyNumberFormat="1" applyFont="1" applyBorder="1" applyAlignment="1">
      <alignment horizontal="left" vertical="center" wrapText="1"/>
    </xf>
    <xf numFmtId="3" fontId="3" fillId="0" borderId="1" xfId="6" applyNumberFormat="1" applyFont="1" applyBorder="1" applyAlignment="1">
      <alignment wrapText="1"/>
    </xf>
    <xf numFmtId="0" fontId="15" fillId="0" borderId="1" xfId="4" applyFont="1" applyBorder="1" applyAlignment="1">
      <alignment horizontal="center" vertical="center" wrapText="1"/>
    </xf>
    <xf numFmtId="0" fontId="3" fillId="0" borderId="1" xfId="6" applyFont="1" applyBorder="1" applyAlignment="1">
      <alignment horizontal="center"/>
    </xf>
    <xf numFmtId="49" fontId="3" fillId="0" borderId="1" xfId="6" applyNumberFormat="1" applyFont="1" applyBorder="1" applyAlignment="1">
      <alignment wrapText="1"/>
    </xf>
    <xf numFmtId="3" fontId="3" fillId="0" borderId="1" xfId="6" applyNumberFormat="1" applyFont="1" applyBorder="1" applyAlignment="1">
      <alignment horizontal="left"/>
    </xf>
    <xf numFmtId="3" fontId="3" fillId="0" borderId="1" xfId="6" applyNumberFormat="1" applyFont="1" applyBorder="1" applyAlignment="1"/>
    <xf numFmtId="0" fontId="16" fillId="0" borderId="10" xfId="1" applyFont="1" applyBorder="1" applyAlignment="1">
      <alignment horizontal="center" vertical="center" wrapText="1"/>
    </xf>
    <xf numFmtId="49" fontId="3" fillId="0" borderId="1" xfId="6" applyNumberFormat="1" applyFont="1" applyBorder="1" applyAlignment="1"/>
    <xf numFmtId="3" fontId="15" fillId="0" borderId="1" xfId="4" applyNumberFormat="1" applyFont="1" applyBorder="1" applyAlignment="1">
      <alignment horizontal="left"/>
    </xf>
    <xf numFmtId="0" fontId="15" fillId="0" borderId="1" xfId="4" applyFont="1" applyBorder="1" applyAlignment="1">
      <alignment horizontal="left" wrapText="1"/>
    </xf>
    <xf numFmtId="0" fontId="15" fillId="0" borderId="1" xfId="4" applyFont="1" applyBorder="1"/>
    <xf numFmtId="0" fontId="3" fillId="0" borderId="10" xfId="6" applyFont="1" applyBorder="1" applyAlignment="1">
      <alignment horizontal="center"/>
    </xf>
    <xf numFmtId="0" fontId="15" fillId="0" borderId="10" xfId="4" applyFont="1" applyBorder="1" applyAlignment="1">
      <alignment horizontal="left" wrapText="1"/>
    </xf>
    <xf numFmtId="0" fontId="15" fillId="0" borderId="10" xfId="4" applyFont="1" applyBorder="1" applyAlignment="1">
      <alignment horizontal="center" wrapText="1"/>
    </xf>
    <xf numFmtId="0" fontId="16" fillId="0" borderId="10" xfId="1" applyFont="1" applyBorder="1" applyAlignment="1">
      <alignment horizontal="center" wrapText="1"/>
    </xf>
    <xf numFmtId="0" fontId="17" fillId="0" borderId="0" xfId="4" applyFont="1" applyBorder="1" applyAlignment="1">
      <alignment horizontal="left"/>
    </xf>
    <xf numFmtId="3" fontId="17" fillId="0" borderId="0" xfId="4" applyNumberFormat="1" applyFont="1" applyBorder="1" applyAlignment="1">
      <alignment horizontal="left"/>
    </xf>
    <xf numFmtId="0" fontId="3" fillId="0" borderId="0" xfId="4" applyFont="1" applyBorder="1" applyAlignment="1">
      <alignment wrapText="1"/>
    </xf>
    <xf numFmtId="0" fontId="3" fillId="0" borderId="0" xfId="4" applyFont="1" applyBorder="1"/>
    <xf numFmtId="0" fontId="16" fillId="0" borderId="0" xfId="5" applyFont="1" applyBorder="1" applyAlignment="1">
      <alignment wrapText="1"/>
    </xf>
    <xf numFmtId="0" fontId="26" fillId="0" borderId="0" xfId="5" applyFont="1" applyBorder="1" applyAlignment="1">
      <alignment horizontal="left" vertical="center" wrapText="1"/>
    </xf>
    <xf numFmtId="0" fontId="11" fillId="0" borderId="1" xfId="0" applyFont="1" applyBorder="1" applyAlignment="1">
      <alignment horizontal="center" vertical="center" wrapText="1"/>
    </xf>
    <xf numFmtId="0" fontId="27" fillId="0" borderId="0" xfId="0" applyFont="1" applyBorder="1" applyAlignment="1">
      <alignment horizontal="center" vertical="center"/>
    </xf>
    <xf numFmtId="14" fontId="27" fillId="0" borderId="0" xfId="0" applyNumberFormat="1" applyFont="1" applyBorder="1" applyAlignment="1">
      <alignment horizontal="center" vertical="center"/>
    </xf>
    <xf numFmtId="0" fontId="27" fillId="0" borderId="0" xfId="0" applyFont="1" applyBorder="1" applyAlignment="1">
      <alignment horizontal="left" vertical="center" wrapText="1"/>
    </xf>
    <xf numFmtId="0" fontId="3" fillId="0" borderId="0" xfId="0" applyFont="1" applyBorder="1" applyAlignment="1">
      <alignment horizontal="center" vertical="center" wrapText="1"/>
    </xf>
    <xf numFmtId="0" fontId="16" fillId="0" borderId="0" xfId="1" applyFont="1" applyBorder="1" applyAlignment="1">
      <alignment horizontal="center" vertical="center" wrapText="1"/>
    </xf>
    <xf numFmtId="0" fontId="28" fillId="0" borderId="0" xfId="0" applyFont="1">
      <alignment vertical="center"/>
    </xf>
    <xf numFmtId="0" fontId="3" fillId="0" borderId="0" xfId="0" applyFont="1" applyBorder="1">
      <alignment vertical="center"/>
    </xf>
    <xf numFmtId="0" fontId="10" fillId="0" borderId="1" xfId="0" applyFont="1" applyFill="1" applyBorder="1" applyAlignment="1">
      <alignment horizontal="left" vertical="center" wrapText="1"/>
    </xf>
    <xf numFmtId="0" fontId="3" fillId="0" borderId="0" xfId="0" applyFont="1" applyFill="1" applyBorder="1" applyAlignment="1">
      <alignment vertical="center" wrapText="1"/>
    </xf>
    <xf numFmtId="0" fontId="21" fillId="0" borderId="1" xfId="0" applyFont="1" applyBorder="1" applyAlignment="1">
      <alignment vertical="center" wrapText="1"/>
    </xf>
    <xf numFmtId="0" fontId="21" fillId="0" borderId="12" xfId="0" applyFont="1" applyBorder="1" applyAlignment="1">
      <alignment vertical="center" wrapText="1"/>
    </xf>
    <xf numFmtId="0" fontId="12" fillId="0" borderId="1" xfId="1" applyBorder="1" applyAlignment="1">
      <alignment horizontal="center" vertical="center" wrapText="1"/>
    </xf>
    <xf numFmtId="0" fontId="21" fillId="0" borderId="1" xfId="0" applyFont="1" applyBorder="1" applyAlignment="1">
      <alignment horizontal="center" vertical="center"/>
    </xf>
    <xf numFmtId="0" fontId="21" fillId="0" borderId="13" xfId="0" applyFont="1" applyBorder="1" applyAlignment="1">
      <alignment vertical="center" wrapText="1"/>
    </xf>
    <xf numFmtId="0" fontId="18" fillId="0" borderId="1" xfId="5" applyFont="1" applyBorder="1" applyAlignment="1">
      <alignment vertical="center" wrapText="1"/>
    </xf>
    <xf numFmtId="1" fontId="30" fillId="0" borderId="1" xfId="7" applyNumberFormat="1" applyFont="1" applyFill="1" applyBorder="1" applyAlignment="1">
      <alignment horizontal="left" vertical="top" shrinkToFit="1"/>
    </xf>
    <xf numFmtId="0" fontId="29" fillId="0" borderId="1" xfId="7" applyFill="1" applyBorder="1" applyAlignment="1">
      <alignment horizontal="left" vertical="top"/>
    </xf>
    <xf numFmtId="0" fontId="31" fillId="0" borderId="1" xfId="7" applyFont="1" applyFill="1" applyBorder="1" applyAlignment="1">
      <alignment horizontal="left" vertical="top" wrapText="1" indent="1"/>
    </xf>
    <xf numFmtId="3" fontId="30" fillId="0" borderId="1" xfId="7" applyNumberFormat="1" applyFont="1" applyFill="1" applyBorder="1" applyAlignment="1">
      <alignment vertical="top" shrinkToFit="1"/>
    </xf>
    <xf numFmtId="0" fontId="29" fillId="0" borderId="1" xfId="7" applyFont="1" applyFill="1" applyBorder="1" applyAlignment="1">
      <alignment horizontal="left" vertical="top"/>
    </xf>
    <xf numFmtId="1" fontId="34" fillId="0" borderId="1" xfId="7" applyNumberFormat="1" applyFont="1" applyFill="1" applyBorder="1" applyAlignment="1">
      <alignment horizontal="left" vertical="top" shrinkToFit="1"/>
    </xf>
    <xf numFmtId="0" fontId="32" fillId="0" borderId="1" xfId="7" applyFont="1" applyFill="1" applyBorder="1" applyAlignment="1">
      <alignment horizontal="left" vertical="top" wrapText="1" indent="1"/>
    </xf>
    <xf numFmtId="3" fontId="34" fillId="0" borderId="1" xfId="7" applyNumberFormat="1" applyFont="1" applyFill="1" applyBorder="1" applyAlignment="1">
      <alignment vertical="top" shrinkToFit="1"/>
    </xf>
    <xf numFmtId="1" fontId="34" fillId="0" borderId="1" xfId="7" applyNumberFormat="1" applyFont="1" applyFill="1" applyBorder="1" applyAlignment="1">
      <alignment vertical="top" shrinkToFit="1"/>
    </xf>
    <xf numFmtId="0" fontId="32" fillId="0" borderId="1" xfId="7" applyFont="1" applyFill="1" applyBorder="1" applyAlignment="1">
      <alignment horizontal="left" vertical="top" wrapText="1" indent="2"/>
    </xf>
    <xf numFmtId="1" fontId="30" fillId="0" borderId="1" xfId="7" applyNumberFormat="1" applyFont="1" applyFill="1" applyBorder="1" applyAlignment="1">
      <alignment vertical="top" shrinkToFit="1"/>
    </xf>
    <xf numFmtId="0" fontId="7" fillId="0" borderId="0" xfId="8" applyFont="1" applyAlignment="1">
      <alignment horizontal="center" vertical="center"/>
    </xf>
    <xf numFmtId="164" fontId="3" fillId="0" borderId="0" xfId="8" applyNumberFormat="1">
      <alignment vertical="center"/>
    </xf>
    <xf numFmtId="0" fontId="3" fillId="0" borderId="0" xfId="8">
      <alignment vertical="center"/>
    </xf>
    <xf numFmtId="3" fontId="3" fillId="0" borderId="0" xfId="8" applyNumberFormat="1">
      <alignment vertical="center"/>
    </xf>
    <xf numFmtId="0" fontId="33" fillId="0" borderId="1" xfId="7" applyFont="1" applyBorder="1" applyAlignment="1">
      <alignment vertical="center"/>
    </xf>
    <xf numFmtId="0" fontId="33" fillId="0" borderId="1" xfId="7" applyFont="1" applyBorder="1" applyAlignment="1">
      <alignment horizontal="center" vertical="center"/>
    </xf>
    <xf numFmtId="0" fontId="33" fillId="0" borderId="1" xfId="7" applyFont="1" applyBorder="1" applyAlignment="1">
      <alignment horizontal="center" vertical="center" wrapText="1"/>
    </xf>
    <xf numFmtId="165" fontId="0" fillId="0" borderId="0" xfId="9" applyNumberFormat="1" applyFont="1" applyAlignment="1">
      <alignment vertical="center"/>
    </xf>
    <xf numFmtId="0" fontId="35" fillId="0" borderId="1" xfId="0" applyFont="1" applyBorder="1" applyAlignment="1">
      <alignment horizontal="center" vertical="center" wrapText="1"/>
    </xf>
    <xf numFmtId="0" fontId="12" fillId="0" borderId="1" xfId="1" applyBorder="1" applyAlignment="1">
      <alignment horizontal="left" vertical="center" wrapText="1"/>
    </xf>
    <xf numFmtId="9" fontId="35" fillId="0" borderId="1" xfId="0" applyNumberFormat="1" applyFont="1" applyBorder="1" applyAlignment="1">
      <alignment horizontal="center" vertical="center" wrapText="1"/>
    </xf>
    <xf numFmtId="0" fontId="35" fillId="0" borderId="1" xfId="0" applyFont="1" applyBorder="1">
      <alignment vertical="center"/>
    </xf>
    <xf numFmtId="0" fontId="0" fillId="0" borderId="1" xfId="0"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left" vertical="center" wrapText="1"/>
    </xf>
    <xf numFmtId="0" fontId="19" fillId="0" borderId="1" xfId="1" applyFont="1" applyBorder="1" applyAlignment="1">
      <alignment vertical="center" wrapText="1"/>
    </xf>
    <xf numFmtId="0" fontId="11" fillId="0" borderId="1" xfId="0" applyFont="1" applyBorder="1" applyAlignment="1">
      <alignment horizontal="center" vertical="center"/>
    </xf>
    <xf numFmtId="14" fontId="11"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0" fontId="36" fillId="0" borderId="1" xfId="0" applyFont="1" applyBorder="1" applyAlignment="1">
      <alignment horizontal="left" vertical="center" wrapText="1"/>
    </xf>
    <xf numFmtId="0" fontId="21" fillId="0" borderId="1" xfId="0" applyFont="1" applyBorder="1" applyAlignment="1">
      <alignment horizontal="left" vertical="center" wrapText="1"/>
    </xf>
    <xf numFmtId="0" fontId="37"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37" fillId="0" borderId="6" xfId="0" applyFont="1" applyFill="1" applyBorder="1" applyAlignment="1">
      <alignment horizontal="center" vertical="center" wrapText="1"/>
    </xf>
    <xf numFmtId="0" fontId="1" fillId="0" borderId="1" xfId="0" applyFont="1" applyFill="1" applyBorder="1" applyAlignment="1">
      <alignment vertical="center" wrapText="1"/>
    </xf>
    <xf numFmtId="0" fontId="39" fillId="0" borderId="0" xfId="0" applyFont="1" applyFill="1">
      <alignment vertical="center"/>
    </xf>
    <xf numFmtId="0" fontId="0" fillId="0" borderId="0" xfId="0" applyFill="1">
      <alignment vertical="center"/>
    </xf>
    <xf numFmtId="0" fontId="40" fillId="0" borderId="0" xfId="0" applyFont="1" applyFill="1">
      <alignment vertical="center"/>
    </xf>
    <xf numFmtId="0" fontId="35" fillId="0" borderId="1" xfId="0" applyFont="1" applyFill="1" applyBorder="1" applyAlignment="1">
      <alignment horizontal="center" vertical="center" wrapText="1"/>
    </xf>
    <xf numFmtId="0" fontId="44" fillId="0" borderId="1" xfId="1" applyFont="1" applyFill="1" applyBorder="1" applyAlignment="1">
      <alignment vertical="center" wrapText="1"/>
    </xf>
    <xf numFmtId="0" fontId="44" fillId="0" borderId="1" xfId="1" applyFont="1" applyFill="1" applyBorder="1" applyAlignment="1">
      <alignment horizontal="center" vertical="center" wrapText="1"/>
    </xf>
    <xf numFmtId="0" fontId="44" fillId="0" borderId="1" xfId="0" applyFont="1" applyFill="1" applyBorder="1" applyAlignment="1">
      <alignment horizontal="left" vertical="center"/>
    </xf>
    <xf numFmtId="0" fontId="28" fillId="0" borderId="0" xfId="0" applyFont="1" applyFill="1">
      <alignment vertical="center"/>
    </xf>
    <xf numFmtId="0" fontId="45" fillId="0" borderId="1" xfId="1" applyFont="1" applyFill="1" applyBorder="1" applyAlignment="1">
      <alignment horizontal="left" vertical="center" wrapText="1"/>
    </xf>
    <xf numFmtId="0" fontId="46" fillId="0" borderId="1" xfId="0" applyFont="1" applyFill="1" applyBorder="1" applyAlignment="1">
      <alignment horizontal="left" vertical="center"/>
    </xf>
    <xf numFmtId="0" fontId="45" fillId="0" borderId="0" xfId="1" applyFont="1" applyFill="1" applyAlignment="1">
      <alignment vertical="center" wrapText="1"/>
    </xf>
    <xf numFmtId="0" fontId="46" fillId="0" borderId="9" xfId="0" applyFont="1" applyFill="1" applyBorder="1">
      <alignment vertical="center"/>
    </xf>
    <xf numFmtId="0" fontId="45" fillId="0" borderId="1" xfId="1" applyFont="1" applyFill="1" applyBorder="1" applyAlignment="1">
      <alignment vertical="center" wrapText="1"/>
    </xf>
    <xf numFmtId="0" fontId="46" fillId="0" borderId="1" xfId="0" applyFont="1" applyFill="1" applyBorder="1">
      <alignment vertical="center"/>
    </xf>
    <xf numFmtId="0" fontId="45" fillId="0" borderId="9" xfId="1" applyFont="1" applyFill="1" applyBorder="1" applyAlignment="1">
      <alignment horizontal="center" vertical="center" wrapText="1"/>
    </xf>
    <xf numFmtId="0" fontId="46" fillId="0" borderId="9" xfId="0" applyFont="1" applyFill="1" applyBorder="1" applyAlignment="1">
      <alignment horizontal="center" vertical="center"/>
    </xf>
    <xf numFmtId="0" fontId="19" fillId="0" borderId="0" xfId="1" applyFont="1" applyBorder="1" applyAlignment="1">
      <alignment horizontal="lef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45" fillId="0" borderId="0" xfId="1" applyFont="1" applyFill="1" applyBorder="1" applyAlignment="1">
      <alignment vertical="center" wrapText="1"/>
    </xf>
    <xf numFmtId="0" fontId="46" fillId="0" borderId="0" xfId="0" applyFont="1" applyFill="1" applyBorder="1">
      <alignment vertical="center"/>
    </xf>
    <xf numFmtId="0" fontId="40" fillId="0" borderId="0" xfId="0" applyFont="1">
      <alignment vertical="center"/>
    </xf>
    <xf numFmtId="0" fontId="14" fillId="0" borderId="1" xfId="0" applyFont="1" applyBorder="1" applyAlignment="1">
      <alignment horizontal="center" vertical="center"/>
    </xf>
    <xf numFmtId="0" fontId="3" fillId="0" borderId="0" xfId="6" applyFont="1" applyBorder="1" applyAlignment="1">
      <alignment horizontal="center"/>
    </xf>
    <xf numFmtId="0" fontId="15" fillId="0" borderId="0" xfId="4" applyFont="1" applyBorder="1" applyAlignment="1">
      <alignment horizontal="left" wrapText="1"/>
    </xf>
    <xf numFmtId="3" fontId="15" fillId="0" borderId="0" xfId="4" applyNumberFormat="1" applyFont="1" applyBorder="1" applyAlignment="1">
      <alignment horizontal="left"/>
    </xf>
    <xf numFmtId="0" fontId="15" fillId="0" borderId="0" xfId="4" applyFont="1" applyBorder="1" applyAlignment="1">
      <alignment wrapText="1"/>
    </xf>
    <xf numFmtId="0" fontId="15" fillId="0" borderId="0" xfId="4" applyFont="1" applyBorder="1" applyAlignment="1">
      <alignment horizontal="center" vertical="center" wrapText="1"/>
    </xf>
    <xf numFmtId="0" fontId="16" fillId="0" borderId="0" xfId="1" applyFont="1" applyBorder="1" applyAlignment="1">
      <alignment horizontal="center" wrapText="1"/>
    </xf>
    <xf numFmtId="0" fontId="35" fillId="0" borderId="1" xfId="0" applyFont="1" applyFill="1" applyBorder="1" applyAlignment="1">
      <alignment horizontal="center" vertical="center" wrapText="1"/>
    </xf>
    <xf numFmtId="0" fontId="41" fillId="0" borderId="1" xfId="0" applyFont="1" applyFill="1" applyBorder="1" applyAlignment="1">
      <alignment horizontal="center" vertical="center" wrapText="1"/>
    </xf>
    <xf numFmtId="0" fontId="42" fillId="0" borderId="1" xfId="0" applyFont="1" applyFill="1" applyBorder="1" applyAlignment="1">
      <alignment horizontal="left" vertical="center" wrapText="1"/>
    </xf>
    <xf numFmtId="0" fontId="4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2"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5" fillId="0" borderId="9" xfId="0" applyFont="1" applyFill="1" applyBorder="1" applyAlignment="1">
      <alignment vertical="center" wrapText="1"/>
    </xf>
    <xf numFmtId="0" fontId="5" fillId="0" borderId="11" xfId="0" applyFont="1" applyFill="1" applyBorder="1" applyAlignment="1">
      <alignment vertical="center" wrapText="1"/>
    </xf>
    <xf numFmtId="0" fontId="5" fillId="0" borderId="10" xfId="0" applyFont="1" applyFill="1" applyBorder="1" applyAlignment="1">
      <alignment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35" fillId="0" borderId="11" xfId="0" applyFont="1" applyFill="1" applyBorder="1" applyAlignment="1">
      <alignment horizontal="center" vertical="center" wrapText="1"/>
    </xf>
    <xf numFmtId="0" fontId="35" fillId="0" borderId="10" xfId="0" applyFont="1" applyFill="1" applyBorder="1" applyAlignment="1">
      <alignment horizontal="center" vertical="center" wrapText="1"/>
    </xf>
    <xf numFmtId="0" fontId="16" fillId="0" borderId="9" xfId="1" applyFont="1" applyBorder="1" applyAlignment="1">
      <alignment horizontal="center" wrapText="1"/>
    </xf>
    <xf numFmtId="0" fontId="16" fillId="0" borderId="10" xfId="1" applyFont="1" applyBorder="1" applyAlignment="1">
      <alignment horizontal="center" wrapText="1"/>
    </xf>
    <xf numFmtId="0" fontId="3" fillId="0" borderId="9" xfId="6" applyFont="1" applyBorder="1" applyAlignment="1">
      <alignment horizontal="center"/>
    </xf>
    <xf numFmtId="0" fontId="3" fillId="0" borderId="11" xfId="6" applyFont="1" applyBorder="1" applyAlignment="1">
      <alignment horizontal="center"/>
    </xf>
    <xf numFmtId="0" fontId="3" fillId="0" borderId="10" xfId="6" applyFont="1" applyBorder="1" applyAlignment="1">
      <alignment horizontal="center"/>
    </xf>
    <xf numFmtId="0" fontId="15" fillId="0" borderId="9" xfId="4" applyFont="1" applyBorder="1" applyAlignment="1">
      <alignment horizontal="left" wrapText="1"/>
    </xf>
    <xf numFmtId="0" fontId="15" fillId="0" borderId="11" xfId="4" applyFont="1" applyBorder="1" applyAlignment="1">
      <alignment horizontal="left" wrapText="1"/>
    </xf>
    <xf numFmtId="0" fontId="15" fillId="0" borderId="10" xfId="4" applyFont="1" applyBorder="1" applyAlignment="1">
      <alignment horizontal="left" wrapText="1"/>
    </xf>
    <xf numFmtId="0" fontId="16" fillId="0" borderId="11" xfId="1" applyFont="1" applyBorder="1" applyAlignment="1">
      <alignment horizontal="center" wrapText="1"/>
    </xf>
    <xf numFmtId="0" fontId="15" fillId="0" borderId="9" xfId="4" applyFont="1" applyBorder="1" applyAlignment="1">
      <alignment horizontal="center" vertical="center" wrapText="1"/>
    </xf>
    <xf numFmtId="0" fontId="15" fillId="0" borderId="11" xfId="4" applyFont="1" applyBorder="1" applyAlignment="1">
      <alignment horizontal="center" vertical="center" wrapText="1"/>
    </xf>
    <xf numFmtId="0" fontId="15" fillId="0" borderId="10" xfId="4" applyFont="1" applyBorder="1" applyAlignment="1">
      <alignment horizontal="center" vertical="center" wrapText="1"/>
    </xf>
    <xf numFmtId="0" fontId="16" fillId="0" borderId="9" xfId="1" applyFont="1" applyBorder="1" applyAlignment="1">
      <alignment horizontal="center" vertical="center" wrapText="1"/>
    </xf>
    <xf numFmtId="0" fontId="16" fillId="0" borderId="11" xfId="1" applyFont="1" applyBorder="1" applyAlignment="1">
      <alignment horizontal="center" vertical="center" wrapText="1"/>
    </xf>
    <xf numFmtId="0" fontId="16" fillId="0" borderId="10" xfId="1" applyFont="1" applyBorder="1" applyAlignment="1">
      <alignment horizontal="center" vertical="center" wrapText="1"/>
    </xf>
    <xf numFmtId="0" fontId="15" fillId="0" borderId="9" xfId="4" applyFont="1" applyBorder="1" applyAlignment="1">
      <alignment horizontal="left" vertical="center" wrapText="1"/>
    </xf>
    <xf numFmtId="0" fontId="15" fillId="0" borderId="11" xfId="4" applyFont="1" applyBorder="1" applyAlignment="1">
      <alignment horizontal="left" vertical="center" wrapText="1"/>
    </xf>
    <xf numFmtId="0" fontId="15" fillId="0" borderId="10" xfId="4" applyFont="1" applyBorder="1" applyAlignment="1">
      <alignment horizontal="left" vertical="center" wrapText="1"/>
    </xf>
    <xf numFmtId="0" fontId="11" fillId="0" borderId="9" xfId="0" applyFont="1" applyBorder="1" applyAlignment="1">
      <alignment horizontal="center" vertical="center"/>
    </xf>
    <xf numFmtId="0" fontId="11" fillId="0" borderId="10" xfId="0" applyFont="1" applyBorder="1" applyAlignment="1">
      <alignment horizontal="center" vertical="center"/>
    </xf>
    <xf numFmtId="14" fontId="11" fillId="0" borderId="9" xfId="0" applyNumberFormat="1" applyFont="1" applyBorder="1" applyAlignment="1">
      <alignment horizontal="center" vertical="center"/>
    </xf>
    <xf numFmtId="14" fontId="11" fillId="0" borderId="10" xfId="0" applyNumberFormat="1" applyFont="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9" xfId="1" applyBorder="1" applyAlignment="1">
      <alignment horizontal="center" vertical="center" wrapText="1"/>
    </xf>
    <xf numFmtId="0" fontId="12" fillId="0" borderId="10" xfId="1" applyBorder="1" applyAlignment="1">
      <alignment horizontal="center" vertical="center" wrapText="1"/>
    </xf>
    <xf numFmtId="0" fontId="14" fillId="0" borderId="0" xfId="0" applyFont="1" applyBorder="1" applyAlignment="1">
      <alignment horizontal="center" vertical="center"/>
    </xf>
    <xf numFmtId="0" fontId="6" fillId="0" borderId="5" xfId="0" applyFont="1" applyBorder="1" applyAlignment="1">
      <alignment horizontal="left" vertical="center" wrapText="1"/>
    </xf>
    <xf numFmtId="0" fontId="6" fillId="0" borderId="0" xfId="0" applyFont="1" applyBorder="1" applyAlignment="1">
      <alignment horizontal="left" vertical="center" wrapText="1"/>
    </xf>
    <xf numFmtId="0" fontId="14" fillId="0" borderId="11" xfId="0" applyFont="1" applyBorder="1" applyAlignment="1">
      <alignment horizontal="center"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0" xfId="0" applyFont="1" applyBorder="1" applyAlignment="1">
      <alignment horizontal="left"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0" fontId="36" fillId="0" borderId="9" xfId="0" applyFont="1" applyBorder="1" applyAlignment="1">
      <alignment horizontal="left" vertical="center" wrapText="1"/>
    </xf>
    <xf numFmtId="0" fontId="36" fillId="0" borderId="10" xfId="0" applyFont="1" applyBorder="1" applyAlignment="1">
      <alignment horizontal="left" vertical="center" wrapText="1"/>
    </xf>
    <xf numFmtId="0" fontId="23" fillId="0" borderId="0" xfId="0" applyFont="1" applyAlignment="1">
      <alignment horizontal="center" vertical="center"/>
    </xf>
    <xf numFmtId="9" fontId="14" fillId="0" borderId="0" xfId="3" applyFont="1" applyBorder="1" applyAlignment="1">
      <alignment horizontal="center" vertical="center"/>
    </xf>
    <xf numFmtId="41" fontId="14" fillId="0" borderId="0" xfId="2" applyFont="1" applyBorder="1" applyAlignment="1">
      <alignment horizontal="left" vertical="center" wrapText="1"/>
    </xf>
    <xf numFmtId="0" fontId="11" fillId="0" borderId="0" xfId="0" applyFont="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cellXfs>
  <cellStyles count="10">
    <cellStyle name="Hipervínculo" xfId="1" builtinId="8"/>
    <cellStyle name="Hipervínculo 2" xfId="5"/>
    <cellStyle name="Millares [0]" xfId="2" builtinId="6"/>
    <cellStyle name="Normal" xfId="0" builtinId="0"/>
    <cellStyle name="Normal 2" xfId="4"/>
    <cellStyle name="Normal 2 2" xfId="8"/>
    <cellStyle name="Normal 3" xfId="6"/>
    <cellStyle name="Normal 4" xfId="7"/>
    <cellStyle name="Porcentaje" xfId="3" builtinId="5"/>
    <cellStyle name="Porcentaje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Presupuesto Vigente vs. Ejecución 2020 - Por Grupo de Gasto</a:t>
            </a:r>
          </a:p>
          <a:p>
            <a:pPr>
              <a:defRPr/>
            </a:pPr>
            <a:r>
              <a:rPr lang="en-US" sz="1100" i="1"/>
              <a:t>(en miles de guaraníes)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'4.8 Grafico'!$D$2</c:f>
              <c:strCache>
                <c:ptCount val="1"/>
                <c:pt idx="0">
                  <c:v>Presupuesto Vigente</c:v>
                </c:pt>
              </c:strCache>
            </c:strRef>
          </c:tx>
          <c:spPr>
            <a:solidFill>
              <a:schemeClr val="accent1"/>
            </a:solidFill>
            <a:ln>
              <a:noFill/>
            </a:ln>
            <a:effectLst/>
          </c:spPr>
          <c:invertIfNegative val="0"/>
          <c:cat>
            <c:strRef>
              <c:f>'4.8 Grafico'!$C$3:$C$8</c:f>
              <c:strCache>
                <c:ptCount val="6"/>
                <c:pt idx="0">
                  <c:v>Grupo 100</c:v>
                </c:pt>
                <c:pt idx="1">
                  <c:v>Grupo 200</c:v>
                </c:pt>
                <c:pt idx="2">
                  <c:v>Grupo 300</c:v>
                </c:pt>
                <c:pt idx="3">
                  <c:v>Grupo 500</c:v>
                </c:pt>
                <c:pt idx="4">
                  <c:v>Grupo 800</c:v>
                </c:pt>
                <c:pt idx="5">
                  <c:v>Grupo 900</c:v>
                </c:pt>
              </c:strCache>
            </c:strRef>
          </c:cat>
          <c:val>
            <c:numRef>
              <c:f>'4.8 Grafico'!$D$3:$D$8</c:f>
              <c:numCache>
                <c:formatCode>_ [$₲-3C0A]\ * #,##0_ ;_ [$₲-3C0A]\ * \-#,##0_ ;_ [$₲-3C0A]\ * "-"??_ ;_ @_ </c:formatCode>
                <c:ptCount val="6"/>
                <c:pt idx="0">
                  <c:v>43679199.796999998</c:v>
                </c:pt>
                <c:pt idx="1">
                  <c:v>8416026.7349999994</c:v>
                </c:pt>
                <c:pt idx="2">
                  <c:v>4990038.0219999999</c:v>
                </c:pt>
                <c:pt idx="3">
                  <c:v>15147722.040999999</c:v>
                </c:pt>
                <c:pt idx="4">
                  <c:v>641487.42500000005</c:v>
                </c:pt>
                <c:pt idx="5">
                  <c:v>446574.39899999998</c:v>
                </c:pt>
              </c:numCache>
            </c:numRef>
          </c:val>
          <c:extLst xmlns:c16r2="http://schemas.microsoft.com/office/drawing/2015/06/chart">
            <c:ext xmlns:c16="http://schemas.microsoft.com/office/drawing/2014/chart" uri="{C3380CC4-5D6E-409C-BE32-E72D297353CC}">
              <c16:uniqueId val="{00000000-1EC6-4F3A-A66A-71419DA88A00}"/>
            </c:ext>
          </c:extLst>
        </c:ser>
        <c:ser>
          <c:idx val="1"/>
          <c:order val="1"/>
          <c:tx>
            <c:strRef>
              <c:f>'4.8 Grafico'!$E$2</c:f>
              <c:strCache>
                <c:ptCount val="1"/>
                <c:pt idx="0">
                  <c:v>Obligado</c:v>
                </c:pt>
              </c:strCache>
            </c:strRef>
          </c:tx>
          <c:spPr>
            <a:solidFill>
              <a:schemeClr val="accent2"/>
            </a:solidFill>
            <a:ln>
              <a:noFill/>
            </a:ln>
            <a:effectLst/>
          </c:spPr>
          <c:invertIfNegative val="0"/>
          <c:cat>
            <c:strRef>
              <c:f>'4.8 Grafico'!$C$3:$C$8</c:f>
              <c:strCache>
                <c:ptCount val="6"/>
                <c:pt idx="0">
                  <c:v>Grupo 100</c:v>
                </c:pt>
                <c:pt idx="1">
                  <c:v>Grupo 200</c:v>
                </c:pt>
                <c:pt idx="2">
                  <c:v>Grupo 300</c:v>
                </c:pt>
                <c:pt idx="3">
                  <c:v>Grupo 500</c:v>
                </c:pt>
                <c:pt idx="4">
                  <c:v>Grupo 800</c:v>
                </c:pt>
                <c:pt idx="5">
                  <c:v>Grupo 900</c:v>
                </c:pt>
              </c:strCache>
            </c:strRef>
          </c:cat>
          <c:val>
            <c:numRef>
              <c:f>'4.8 Grafico'!$E$3:$E$8</c:f>
              <c:numCache>
                <c:formatCode>_ [$₲-3C0A]\ * #,##0_ ;_ [$₲-3C0A]\ * \-#,##0_ ;_ [$₲-3C0A]\ * "-"??_ ;_ @_ </c:formatCode>
                <c:ptCount val="6"/>
                <c:pt idx="0">
                  <c:v>26922466.43</c:v>
                </c:pt>
                <c:pt idx="1">
                  <c:v>4769353.47</c:v>
                </c:pt>
                <c:pt idx="2">
                  <c:v>3258501.4950000001</c:v>
                </c:pt>
                <c:pt idx="3">
                  <c:v>2599957.5150000001</c:v>
                </c:pt>
                <c:pt idx="4">
                  <c:v>302319.81599999999</c:v>
                </c:pt>
                <c:pt idx="5">
                  <c:v>108874.06600000001</c:v>
                </c:pt>
              </c:numCache>
            </c:numRef>
          </c:val>
          <c:extLst xmlns:c16r2="http://schemas.microsoft.com/office/drawing/2015/06/chart">
            <c:ext xmlns:c16="http://schemas.microsoft.com/office/drawing/2014/chart" uri="{C3380CC4-5D6E-409C-BE32-E72D297353CC}">
              <c16:uniqueId val="{00000001-1EC6-4F3A-A66A-71419DA88A00}"/>
            </c:ext>
          </c:extLst>
        </c:ser>
        <c:dLbls>
          <c:showLegendKey val="0"/>
          <c:showVal val="0"/>
          <c:showCatName val="0"/>
          <c:showSerName val="0"/>
          <c:showPercent val="0"/>
          <c:showBubbleSize val="0"/>
        </c:dLbls>
        <c:gapWidth val="219"/>
        <c:overlap val="-27"/>
        <c:axId val="566231376"/>
        <c:axId val="566233552"/>
      </c:barChart>
      <c:catAx>
        <c:axId val="566231376"/>
        <c:scaling>
          <c:orientation val="minMax"/>
        </c:scaling>
        <c:delete val="1"/>
        <c:axPos val="b"/>
        <c:numFmt formatCode="General" sourceLinked="1"/>
        <c:majorTickMark val="none"/>
        <c:minorTickMark val="none"/>
        <c:tickLblPos val="nextTo"/>
        <c:crossAx val="566233552"/>
        <c:crosses val="autoZero"/>
        <c:auto val="1"/>
        <c:lblAlgn val="ctr"/>
        <c:lblOffset val="100"/>
        <c:noMultiLvlLbl val="0"/>
      </c:catAx>
      <c:valAx>
        <c:axId val="566233552"/>
        <c:scaling>
          <c:orientation val="minMax"/>
        </c:scaling>
        <c:delete val="1"/>
        <c:axPos val="l"/>
        <c:majorGridlines>
          <c:spPr>
            <a:ln w="9525" cap="flat" cmpd="sng" algn="ctr">
              <a:solidFill>
                <a:schemeClr val="tx1">
                  <a:lumMod val="15000"/>
                  <a:lumOff val="85000"/>
                </a:schemeClr>
              </a:solidFill>
              <a:round/>
            </a:ln>
            <a:effectLst/>
          </c:spPr>
        </c:majorGridlines>
        <c:numFmt formatCode="_ [$₲-3C0A]\ * #,##0_ ;_ [$₲-3C0A]\ * \-#,##0_ ;_ [$₲-3C0A]\ * &quot;-&quot;??_ ;_ @_ " sourceLinked="1"/>
        <c:majorTickMark val="none"/>
        <c:minorTickMark val="none"/>
        <c:tickLblPos val="nextTo"/>
        <c:crossAx val="5662313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476249</xdr:colOff>
      <xdr:row>0</xdr:row>
      <xdr:rowOff>19049</xdr:rowOff>
    </xdr:from>
    <xdr:to>
      <xdr:col>7</xdr:col>
      <xdr:colOff>704850</xdr:colOff>
      <xdr:row>19</xdr:row>
      <xdr:rowOff>66674</xdr:rowOff>
    </xdr:to>
    <xdr:graphicFrame macro="">
      <xdr:nvGraphicFramePr>
        <xdr:cNvPr id="2" name="Gráfico 1">
          <a:extLst>
            <a:ext uri="{FF2B5EF4-FFF2-40B4-BE49-F238E27FC236}">
              <a16:creationId xmlns:a16="http://schemas.microsoft.com/office/drawing/2014/main" xmlns="" id="{D32B7627-CFDB-47F3-9EF2-929F2EA181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Documents\UTA\Rendicion%20de%20cuentas%20ciudadana\CUARTO%20TRIMESTRE\cuarto_trimestre%20-%20copia%20DC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4"/>
      <sheetName val="4,4 Grafico"/>
    </sheetNames>
    <sheetDataSet>
      <sheetData sheetId="0">
        <row r="4">
          <cell r="E4">
            <v>26922466430</v>
          </cell>
        </row>
        <row r="10">
          <cell r="E10">
            <v>4769353470</v>
          </cell>
        </row>
        <row r="18">
          <cell r="E18">
            <v>3258501495</v>
          </cell>
        </row>
        <row r="26">
          <cell r="E26">
            <v>2599957515</v>
          </cell>
        </row>
        <row r="32">
          <cell r="E32">
            <v>302319816</v>
          </cell>
        </row>
        <row r="36">
          <cell r="E36">
            <v>108874066</v>
          </cell>
        </row>
      </sheetData>
      <sheetData sheetId="1">
        <row r="2">
          <cell r="D2" t="str">
            <v>Presupuesto Vigente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ontrataciones.gov.py/buscador/general.html?filtro=377525&amp;page=" TargetMode="External"/><Relationship Id="rId13" Type="http://schemas.openxmlformats.org/officeDocument/2006/relationships/hyperlink" Target="https://www.contrataciones.gov.py/buscador/general.html?filtro=387673&amp;page=" TargetMode="External"/><Relationship Id="rId18" Type="http://schemas.openxmlformats.org/officeDocument/2006/relationships/hyperlink" Target="https://www.intn.gov.py/index.php/transparencia" TargetMode="External"/><Relationship Id="rId26" Type="http://schemas.openxmlformats.org/officeDocument/2006/relationships/printerSettings" Target="../printerSettings/printerSettings1.bin"/><Relationship Id="rId3" Type="http://schemas.openxmlformats.org/officeDocument/2006/relationships/hyperlink" Target="https://www.contrataciones.gov.py/buscador/general.html?filtro=376465&amp;page=" TargetMode="External"/><Relationship Id="rId21" Type="http://schemas.openxmlformats.org/officeDocument/2006/relationships/hyperlink" Target="https://ssps.senac.gov.py/ssps/faces/secure/casos/visualizarDenuncia.xhtml?idCaso=10693" TargetMode="External"/><Relationship Id="rId7" Type="http://schemas.openxmlformats.org/officeDocument/2006/relationships/hyperlink" Target="https://www.contrataciones.gov.py/buscador/general.html?filtro=376580&amp;page=" TargetMode="External"/><Relationship Id="rId12" Type="http://schemas.openxmlformats.org/officeDocument/2006/relationships/hyperlink" Target="https://www.contrataciones.gov.py/buscador/general.html?filtro=387669&amp;page=" TargetMode="External"/><Relationship Id="rId17" Type="http://schemas.openxmlformats.org/officeDocument/2006/relationships/hyperlink" Target="https://www.contrataciones.gov.py/buscador/general.html?filtro=369011&amp;page" TargetMode="External"/><Relationship Id="rId25" Type="http://schemas.openxmlformats.org/officeDocument/2006/relationships/hyperlink" Target="https://www.facebook.com/intn.paraguay/photos/a.627408727274307/4112664712082007/" TargetMode="External"/><Relationship Id="rId2" Type="http://schemas.openxmlformats.org/officeDocument/2006/relationships/hyperlink" Target="https://www.contrataciones.gov.py/buscador/general.html?filtro=377545&amp;page=" TargetMode="External"/><Relationship Id="rId16" Type="http://schemas.openxmlformats.org/officeDocument/2006/relationships/hyperlink" Target="https://www.contrataciones.gov.py/buscador/general.html?filtro=387676&amp;page" TargetMode="External"/><Relationship Id="rId20" Type="http://schemas.openxmlformats.org/officeDocument/2006/relationships/hyperlink" Target="https://ssps.senac.gov.py/ssps/faces/secure/casos/visualizarDenuncia.xhtml?idCaso=10838" TargetMode="External"/><Relationship Id="rId1" Type="http://schemas.openxmlformats.org/officeDocument/2006/relationships/hyperlink" Target="https://www.contrataciones.gov.py/buscador/general.html?filtro=383867&amp;page=" TargetMode="External"/><Relationship Id="rId6" Type="http://schemas.openxmlformats.org/officeDocument/2006/relationships/hyperlink" Target="https://www.contrataciones.gov.py/buscador/general.html?filtro=384178&amp;page=" TargetMode="External"/><Relationship Id="rId11" Type="http://schemas.openxmlformats.org/officeDocument/2006/relationships/hyperlink" Target="https://www.contrataciones.gov.py/buscador/general.html?filtro=387522&amp;page=" TargetMode="External"/><Relationship Id="rId24" Type="http://schemas.openxmlformats.org/officeDocument/2006/relationships/hyperlink" Target="https://www.instagram.com/p/CGpsWEkDfAs/" TargetMode="External"/><Relationship Id="rId5" Type="http://schemas.openxmlformats.org/officeDocument/2006/relationships/hyperlink" Target="https://www.contrataciones.gov.py/buscador/general.html?filtro=368952&amp;page=" TargetMode="External"/><Relationship Id="rId15" Type="http://schemas.openxmlformats.org/officeDocument/2006/relationships/hyperlink" Target="https://www.intn.gov.py/index.php/transparencia" TargetMode="External"/><Relationship Id="rId23" Type="http://schemas.openxmlformats.org/officeDocument/2006/relationships/hyperlink" Target="https://www.facebook.com/intn.paraguay/photos/pcb.3976835785664901/3976832208998592/" TargetMode="External"/><Relationship Id="rId10" Type="http://schemas.openxmlformats.org/officeDocument/2006/relationships/hyperlink" Target="https://www.contrataciones.gov.py/buscador/general.html?filtro=386175&amp;page=" TargetMode="External"/><Relationship Id="rId19" Type="http://schemas.openxmlformats.org/officeDocument/2006/relationships/hyperlink" Target="https://www.sfp.gov.py/sfp/archivos/documentos/Intermedio_Octubre_2020_tn7eummm.pdf" TargetMode="External"/><Relationship Id="rId4" Type="http://schemas.openxmlformats.org/officeDocument/2006/relationships/hyperlink" Target="https://www.contrataciones.gov.py/buscador/general.html?filtro=385889&amp;page=" TargetMode="External"/><Relationship Id="rId9" Type="http://schemas.openxmlformats.org/officeDocument/2006/relationships/hyperlink" Target="https://www.contrataciones.gov.py/buscador/general.html?filtro=387676&amp;page=" TargetMode="External"/><Relationship Id="rId14" Type="http://schemas.openxmlformats.org/officeDocument/2006/relationships/hyperlink" Target="https://www.contrataciones.gov.py/buscador/general.html?filtro=387531&amp;page=" TargetMode="External"/><Relationship Id="rId22" Type="http://schemas.openxmlformats.org/officeDocument/2006/relationships/hyperlink" Target="https://www.facebook.com/intn.paragua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17"/>
  <sheetViews>
    <sheetView tabSelected="1" topLeftCell="A186" zoomScale="70" zoomScaleNormal="70" workbookViewId="0">
      <selection activeCell="D197" sqref="D197"/>
    </sheetView>
  </sheetViews>
  <sheetFormatPr baseColWidth="10" defaultColWidth="9.140625" defaultRowHeight="15"/>
  <cols>
    <col min="1" max="1" width="15" style="19" customWidth="1"/>
    <col min="2" max="2" width="34.140625" style="19" customWidth="1"/>
    <col min="3" max="3" width="37" style="19" customWidth="1"/>
    <col min="4" max="4" width="21.7109375" style="19" customWidth="1"/>
    <col min="5" max="5" width="26.7109375" style="19" customWidth="1"/>
    <col min="6" max="6" width="26.140625" style="19" customWidth="1"/>
    <col min="7" max="7" width="24.28515625" style="19" customWidth="1"/>
    <col min="8" max="8" width="17.28515625" style="19" customWidth="1"/>
    <col min="9" max="16384" width="9.140625" style="19"/>
  </cols>
  <sheetData>
    <row r="3" spans="1:8" ht="18.75">
      <c r="A3" s="195" t="s">
        <v>0</v>
      </c>
      <c r="B3" s="195"/>
      <c r="C3" s="195"/>
      <c r="D3" s="195"/>
      <c r="E3" s="195"/>
      <c r="F3" s="195"/>
      <c r="G3" s="195"/>
      <c r="H3" s="195"/>
    </row>
    <row r="5" spans="1:8">
      <c r="A5" s="23" t="s">
        <v>1</v>
      </c>
    </row>
    <row r="6" spans="1:8">
      <c r="A6" s="1" t="s">
        <v>82</v>
      </c>
    </row>
    <row r="7" spans="1:8">
      <c r="A7" s="1" t="s">
        <v>312</v>
      </c>
    </row>
    <row r="8" spans="1:8">
      <c r="A8" s="1" t="s">
        <v>2</v>
      </c>
    </row>
    <row r="9" spans="1:8" ht="7.5" customHeight="1">
      <c r="A9" s="198" t="s">
        <v>83</v>
      </c>
      <c r="B9" s="198"/>
      <c r="C9" s="198"/>
      <c r="D9" s="198"/>
      <c r="E9" s="198"/>
      <c r="F9" s="198"/>
      <c r="G9" s="198"/>
      <c r="H9" s="199"/>
    </row>
    <row r="10" spans="1:8" ht="5.25" customHeight="1">
      <c r="A10" s="198"/>
      <c r="B10" s="198"/>
      <c r="C10" s="198"/>
      <c r="D10" s="198"/>
      <c r="E10" s="198"/>
      <c r="F10" s="198"/>
      <c r="G10" s="198"/>
      <c r="H10" s="199"/>
    </row>
    <row r="11" spans="1:8">
      <c r="A11" s="198"/>
      <c r="B11" s="198"/>
      <c r="C11" s="198"/>
      <c r="D11" s="198"/>
      <c r="E11" s="198"/>
      <c r="F11" s="198"/>
      <c r="G11" s="198"/>
      <c r="H11" s="199"/>
    </row>
    <row r="12" spans="1:8" ht="7.5" customHeight="1">
      <c r="A12" s="198"/>
      <c r="B12" s="198"/>
      <c r="C12" s="198"/>
      <c r="D12" s="198"/>
      <c r="E12" s="198"/>
      <c r="F12" s="198"/>
      <c r="G12" s="198"/>
      <c r="H12" s="199"/>
    </row>
    <row r="13" spans="1:8" ht="6" customHeight="1">
      <c r="A13" s="198"/>
      <c r="B13" s="198"/>
      <c r="C13" s="198"/>
      <c r="D13" s="198"/>
      <c r="E13" s="198"/>
      <c r="F13" s="198"/>
      <c r="G13" s="198"/>
      <c r="H13" s="199"/>
    </row>
    <row r="14" spans="1:8" hidden="1">
      <c r="A14" s="200"/>
      <c r="B14" s="200"/>
      <c r="C14" s="200"/>
      <c r="D14" s="200"/>
      <c r="E14" s="200"/>
      <c r="F14" s="200"/>
      <c r="G14" s="200"/>
      <c r="H14" s="201"/>
    </row>
    <row r="16" spans="1:8">
      <c r="A16" s="1" t="s">
        <v>3</v>
      </c>
    </row>
    <row r="17" spans="1:8">
      <c r="A17" s="198" t="s">
        <v>84</v>
      </c>
      <c r="B17" s="198"/>
      <c r="C17" s="198"/>
      <c r="D17" s="198"/>
      <c r="E17" s="198"/>
      <c r="F17" s="198"/>
      <c r="G17" s="198"/>
      <c r="H17" s="199"/>
    </row>
    <row r="18" spans="1:8">
      <c r="A18" s="198"/>
      <c r="B18" s="198"/>
      <c r="C18" s="198"/>
      <c r="D18" s="198"/>
      <c r="E18" s="198"/>
      <c r="F18" s="198"/>
      <c r="G18" s="198"/>
      <c r="H18" s="199"/>
    </row>
    <row r="19" spans="1:8">
      <c r="A19" s="198"/>
      <c r="B19" s="198"/>
      <c r="C19" s="198"/>
      <c r="D19" s="198"/>
      <c r="E19" s="198"/>
      <c r="F19" s="198"/>
      <c r="G19" s="198"/>
      <c r="H19" s="199"/>
    </row>
    <row r="20" spans="1:8">
      <c r="A20" s="198"/>
      <c r="B20" s="198"/>
      <c r="C20" s="198"/>
      <c r="D20" s="198"/>
      <c r="E20" s="198"/>
      <c r="F20" s="198"/>
      <c r="G20" s="198"/>
      <c r="H20" s="199"/>
    </row>
    <row r="21" spans="1:8">
      <c r="A21" s="198"/>
      <c r="B21" s="198"/>
      <c r="C21" s="198"/>
      <c r="D21" s="198"/>
      <c r="E21" s="198"/>
      <c r="F21" s="198"/>
      <c r="G21" s="198"/>
      <c r="H21" s="199"/>
    </row>
    <row r="22" spans="1:8">
      <c r="A22" s="200"/>
      <c r="B22" s="200"/>
      <c r="C22" s="200"/>
      <c r="D22" s="200"/>
      <c r="E22" s="200"/>
      <c r="F22" s="200"/>
      <c r="G22" s="200"/>
      <c r="H22" s="201"/>
    </row>
    <row r="24" spans="1:8" s="1" customFormat="1">
      <c r="A24" s="23" t="s">
        <v>4</v>
      </c>
    </row>
    <row r="26" spans="1:8">
      <c r="A26" s="24" t="s">
        <v>5</v>
      </c>
      <c r="B26" s="24" t="s">
        <v>6</v>
      </c>
      <c r="C26" s="24" t="s">
        <v>7</v>
      </c>
      <c r="D26" s="2" t="s">
        <v>8</v>
      </c>
    </row>
    <row r="27" spans="1:8">
      <c r="A27" s="25">
        <v>1</v>
      </c>
      <c r="B27" s="25" t="s">
        <v>65</v>
      </c>
      <c r="C27" s="25" t="s">
        <v>66</v>
      </c>
      <c r="D27" s="26" t="s">
        <v>67</v>
      </c>
    </row>
    <row r="28" spans="1:8">
      <c r="A28" s="25">
        <v>2</v>
      </c>
      <c r="B28" s="25" t="s">
        <v>68</v>
      </c>
      <c r="C28" s="25" t="s">
        <v>89</v>
      </c>
      <c r="D28" s="26" t="s">
        <v>69</v>
      </c>
    </row>
    <row r="29" spans="1:8">
      <c r="A29" s="25">
        <v>3</v>
      </c>
      <c r="B29" s="25" t="s">
        <v>70</v>
      </c>
      <c r="C29" s="25" t="s">
        <v>71</v>
      </c>
      <c r="D29" s="26" t="s">
        <v>72</v>
      </c>
    </row>
    <row r="30" spans="1:8">
      <c r="A30" s="25">
        <v>4</v>
      </c>
      <c r="B30" s="25" t="s">
        <v>73</v>
      </c>
      <c r="C30" s="25" t="s">
        <v>86</v>
      </c>
      <c r="D30" s="26" t="s">
        <v>74</v>
      </c>
    </row>
    <row r="31" spans="1:8">
      <c r="A31" s="25">
        <v>5</v>
      </c>
      <c r="B31" s="25" t="s">
        <v>75</v>
      </c>
      <c r="C31" s="25" t="s">
        <v>87</v>
      </c>
      <c r="D31" s="26" t="s">
        <v>76</v>
      </c>
    </row>
    <row r="32" spans="1:8">
      <c r="A32" s="25">
        <v>6</v>
      </c>
      <c r="B32" s="25" t="s">
        <v>77</v>
      </c>
      <c r="C32" s="25" t="s">
        <v>78</v>
      </c>
      <c r="D32" s="26" t="s">
        <v>79</v>
      </c>
    </row>
    <row r="33" spans="1:8">
      <c r="A33" s="25">
        <v>7</v>
      </c>
      <c r="B33" s="25" t="s">
        <v>80</v>
      </c>
      <c r="C33" s="25" t="s">
        <v>88</v>
      </c>
      <c r="D33" s="26" t="s">
        <v>81</v>
      </c>
    </row>
    <row r="35" spans="1:8">
      <c r="A35" s="23" t="s">
        <v>9</v>
      </c>
      <c r="B35" s="23"/>
      <c r="C35" s="23"/>
    </row>
    <row r="36" spans="1:8">
      <c r="A36" s="4" t="s">
        <v>10</v>
      </c>
      <c r="B36" s="4"/>
      <c r="C36" s="4"/>
    </row>
    <row r="37" spans="1:8" ht="63.75" customHeight="1">
      <c r="A37" s="180" t="s">
        <v>90</v>
      </c>
      <c r="B37" s="181"/>
      <c r="C37" s="181"/>
      <c r="D37" s="181"/>
      <c r="E37" s="181"/>
      <c r="F37" s="181"/>
      <c r="G37" s="181"/>
      <c r="H37" s="181"/>
    </row>
    <row r="38" spans="1:8">
      <c r="A38" s="1"/>
      <c r="B38" s="1"/>
      <c r="C38" s="1"/>
    </row>
    <row r="39" spans="1:8">
      <c r="A39" s="23" t="s">
        <v>11</v>
      </c>
    </row>
    <row r="40" spans="1:8">
      <c r="A40" s="4" t="s">
        <v>12</v>
      </c>
    </row>
    <row r="41" spans="1:8">
      <c r="A41" s="21" t="s">
        <v>13</v>
      </c>
      <c r="B41" s="21" t="s">
        <v>14</v>
      </c>
      <c r="C41" s="21" t="s">
        <v>15</v>
      </c>
    </row>
    <row r="42" spans="1:8" ht="62.25" customHeight="1">
      <c r="A42" s="87" t="s">
        <v>238</v>
      </c>
      <c r="B42" s="3" t="s">
        <v>239</v>
      </c>
      <c r="C42" s="88" t="s">
        <v>240</v>
      </c>
    </row>
    <row r="44" spans="1:8">
      <c r="A44" s="4" t="s">
        <v>16</v>
      </c>
    </row>
    <row r="45" spans="1:8">
      <c r="A45" s="21" t="s">
        <v>13</v>
      </c>
      <c r="B45" s="21" t="s">
        <v>14</v>
      </c>
      <c r="C45" s="21" t="s">
        <v>17</v>
      </c>
    </row>
    <row r="46" spans="1:8" ht="121.5" customHeight="1">
      <c r="A46" s="87" t="s">
        <v>241</v>
      </c>
      <c r="B46" s="89">
        <v>0.82220000000000004</v>
      </c>
      <c r="C46" s="87" t="s">
        <v>242</v>
      </c>
    </row>
    <row r="47" spans="1:8" ht="130.5" customHeight="1">
      <c r="A47" s="87" t="s">
        <v>243</v>
      </c>
      <c r="B47" s="89">
        <v>0.82120000000000004</v>
      </c>
      <c r="C47" s="87" t="s">
        <v>242</v>
      </c>
    </row>
    <row r="48" spans="1:8" ht="126" customHeight="1">
      <c r="A48" s="87" t="s">
        <v>238</v>
      </c>
      <c r="B48" s="89">
        <v>0.81210000000000004</v>
      </c>
      <c r="C48" s="87" t="s">
        <v>242</v>
      </c>
    </row>
    <row r="51" spans="1:8">
      <c r="A51" s="125" t="s">
        <v>313</v>
      </c>
    </row>
    <row r="52" spans="1:8">
      <c r="A52" s="26" t="s">
        <v>13</v>
      </c>
      <c r="B52" s="26" t="s">
        <v>18</v>
      </c>
      <c r="C52" s="26" t="s">
        <v>19</v>
      </c>
      <c r="D52" s="26" t="s">
        <v>20</v>
      </c>
      <c r="E52" s="26" t="s">
        <v>21</v>
      </c>
    </row>
    <row r="53" spans="1:8" ht="47.25" customHeight="1">
      <c r="A53" s="90" t="s">
        <v>238</v>
      </c>
      <c r="B53" s="91">
        <v>2</v>
      </c>
      <c r="C53" s="92">
        <v>2</v>
      </c>
      <c r="D53" s="92"/>
      <c r="E53" s="93" t="s">
        <v>244</v>
      </c>
    </row>
    <row r="54" spans="1:8" ht="52.5" customHeight="1">
      <c r="A54" s="90" t="s">
        <v>245</v>
      </c>
      <c r="B54" s="91">
        <v>3</v>
      </c>
      <c r="C54" s="92">
        <v>3</v>
      </c>
      <c r="D54" s="92"/>
      <c r="E54" s="93" t="s">
        <v>244</v>
      </c>
    </row>
    <row r="55" spans="1:8" ht="45.75" customHeight="1">
      <c r="A55" s="90" t="s">
        <v>246</v>
      </c>
      <c r="B55" s="92">
        <v>0</v>
      </c>
      <c r="C55" s="92">
        <v>0</v>
      </c>
      <c r="D55" s="92"/>
      <c r="E55" s="93" t="s">
        <v>244</v>
      </c>
    </row>
    <row r="57" spans="1:8">
      <c r="A57" s="4" t="s">
        <v>22</v>
      </c>
    </row>
    <row r="58" spans="1:8">
      <c r="A58" s="26" t="s">
        <v>23</v>
      </c>
      <c r="B58" s="26" t="s">
        <v>24</v>
      </c>
      <c r="C58" s="26" t="s">
        <v>25</v>
      </c>
      <c r="D58" s="26" t="s">
        <v>26</v>
      </c>
      <c r="E58" s="26" t="s">
        <v>27</v>
      </c>
      <c r="F58" s="26" t="s">
        <v>28</v>
      </c>
      <c r="G58" s="26" t="s">
        <v>29</v>
      </c>
      <c r="H58" s="26" t="s">
        <v>30</v>
      </c>
    </row>
    <row r="59" spans="1:8" ht="244.5" customHeight="1">
      <c r="A59" s="126" t="s">
        <v>92</v>
      </c>
      <c r="B59" s="7" t="s">
        <v>93</v>
      </c>
      <c r="C59" s="8" t="s">
        <v>91</v>
      </c>
      <c r="D59" s="7" t="s">
        <v>94</v>
      </c>
      <c r="E59" s="7" t="s">
        <v>95</v>
      </c>
      <c r="F59" s="10" t="s">
        <v>96</v>
      </c>
      <c r="G59" s="9">
        <v>0.95</v>
      </c>
      <c r="H59" s="7" t="s">
        <v>97</v>
      </c>
    </row>
    <row r="60" spans="1:8" ht="5.25" customHeight="1">
      <c r="A60" s="179"/>
      <c r="B60" s="186"/>
      <c r="C60" s="186"/>
      <c r="D60" s="186"/>
      <c r="E60" s="186"/>
      <c r="F60" s="197"/>
      <c r="G60" s="196"/>
      <c r="H60" s="186"/>
    </row>
    <row r="61" spans="1:8" ht="153.75" hidden="1" customHeight="1">
      <c r="A61" s="179"/>
      <c r="B61" s="186"/>
      <c r="C61" s="186"/>
      <c r="D61" s="186"/>
      <c r="E61" s="186"/>
      <c r="F61" s="197"/>
      <c r="G61" s="196"/>
      <c r="H61" s="186"/>
    </row>
    <row r="62" spans="1:8" ht="409.5" hidden="1" customHeight="1">
      <c r="A62" s="182"/>
      <c r="B62" s="182"/>
      <c r="C62" s="184"/>
      <c r="D62" s="184"/>
      <c r="E62" s="182"/>
      <c r="F62" s="184"/>
      <c r="G62" s="184"/>
      <c r="H62" s="184"/>
    </row>
    <row r="63" spans="1:8" ht="207.75" hidden="1" customHeight="1">
      <c r="A63" s="183"/>
      <c r="B63" s="183"/>
      <c r="C63" s="185"/>
      <c r="D63" s="185"/>
      <c r="E63" s="183"/>
      <c r="F63" s="185"/>
      <c r="G63" s="185"/>
      <c r="H63" s="185"/>
    </row>
    <row r="64" spans="1:8">
      <c r="A64" s="27"/>
    </row>
    <row r="66" spans="1:8">
      <c r="A66" s="4" t="s">
        <v>31</v>
      </c>
    </row>
    <row r="67" spans="1:8" ht="42" customHeight="1">
      <c r="A67" s="28" t="s">
        <v>23</v>
      </c>
      <c r="B67" s="28" t="s">
        <v>24</v>
      </c>
      <c r="C67" s="28" t="s">
        <v>25</v>
      </c>
      <c r="D67" s="28" t="s">
        <v>26</v>
      </c>
      <c r="E67" s="28" t="s">
        <v>27</v>
      </c>
      <c r="F67" s="28" t="s">
        <v>29</v>
      </c>
      <c r="G67" s="28" t="s">
        <v>123</v>
      </c>
      <c r="H67" s="29" t="s">
        <v>124</v>
      </c>
    </row>
    <row r="68" spans="1:8" ht="228" customHeight="1">
      <c r="A68" s="14">
        <v>2</v>
      </c>
      <c r="B68" s="14" t="s">
        <v>98</v>
      </c>
      <c r="C68" s="15" t="s">
        <v>99</v>
      </c>
      <c r="D68" s="16" t="s">
        <v>100</v>
      </c>
      <c r="E68" s="14" t="s">
        <v>101</v>
      </c>
      <c r="F68" s="15" t="s">
        <v>102</v>
      </c>
      <c r="G68" s="15" t="s">
        <v>103</v>
      </c>
      <c r="H68" s="17" t="s">
        <v>104</v>
      </c>
    </row>
    <row r="69" spans="1:8" ht="239.25" customHeight="1">
      <c r="A69" s="14">
        <v>3</v>
      </c>
      <c r="B69" s="14" t="s">
        <v>105</v>
      </c>
      <c r="C69" s="15" t="s">
        <v>106</v>
      </c>
      <c r="D69" s="18" t="s">
        <v>107</v>
      </c>
      <c r="E69" s="14" t="s">
        <v>101</v>
      </c>
      <c r="F69" s="15" t="s">
        <v>108</v>
      </c>
      <c r="G69" s="15" t="s">
        <v>103</v>
      </c>
      <c r="H69" s="17" t="s">
        <v>109</v>
      </c>
    </row>
    <row r="70" spans="1:8" ht="409.5">
      <c r="A70" s="14">
        <v>4</v>
      </c>
      <c r="B70" s="14" t="s">
        <v>110</v>
      </c>
      <c r="C70" s="15" t="s">
        <v>111</v>
      </c>
      <c r="D70" s="18" t="s">
        <v>112</v>
      </c>
      <c r="E70" s="14" t="s">
        <v>101</v>
      </c>
      <c r="F70" s="15" t="s">
        <v>108</v>
      </c>
      <c r="G70" s="15" t="s">
        <v>103</v>
      </c>
      <c r="H70" s="17" t="s">
        <v>113</v>
      </c>
    </row>
    <row r="71" spans="1:8" ht="247.5" customHeight="1">
      <c r="A71" s="14">
        <v>5</v>
      </c>
      <c r="B71" s="14" t="s">
        <v>114</v>
      </c>
      <c r="C71" s="15" t="s">
        <v>115</v>
      </c>
      <c r="D71" s="18" t="s">
        <v>116</v>
      </c>
      <c r="E71" s="14" t="s">
        <v>101</v>
      </c>
      <c r="F71" s="15" t="s">
        <v>117</v>
      </c>
      <c r="G71" s="15" t="s">
        <v>103</v>
      </c>
      <c r="H71" s="17" t="s">
        <v>113</v>
      </c>
    </row>
    <row r="72" spans="1:8" ht="239.25" customHeight="1">
      <c r="A72" s="14">
        <v>6</v>
      </c>
      <c r="B72" s="14" t="s">
        <v>118</v>
      </c>
      <c r="C72" s="15" t="s">
        <v>119</v>
      </c>
      <c r="D72" s="18" t="s">
        <v>120</v>
      </c>
      <c r="E72" s="14" t="s">
        <v>101</v>
      </c>
      <c r="F72" s="15" t="s">
        <v>121</v>
      </c>
      <c r="G72" s="15" t="s">
        <v>103</v>
      </c>
      <c r="H72" s="17" t="s">
        <v>122</v>
      </c>
    </row>
    <row r="73" spans="1:8" ht="21" customHeight="1"/>
    <row r="74" spans="1:8" ht="43.5" customHeight="1">
      <c r="A74" s="4" t="s">
        <v>32</v>
      </c>
    </row>
    <row r="75" spans="1:8" ht="30">
      <c r="A75" s="22" t="s">
        <v>33</v>
      </c>
      <c r="B75" s="22" t="s">
        <v>34</v>
      </c>
      <c r="C75" s="22" t="s">
        <v>35</v>
      </c>
      <c r="D75" s="22" t="s">
        <v>36</v>
      </c>
      <c r="E75" s="21" t="s">
        <v>37</v>
      </c>
      <c r="F75" s="22" t="s">
        <v>38</v>
      </c>
    </row>
    <row r="76" spans="1:8" ht="30">
      <c r="A76" s="162">
        <v>369011</v>
      </c>
      <c r="B76" s="168" t="s">
        <v>125</v>
      </c>
      <c r="C76" s="30">
        <v>65169940</v>
      </c>
      <c r="D76" s="31" t="s">
        <v>126</v>
      </c>
      <c r="E76" s="32" t="s">
        <v>127</v>
      </c>
      <c r="F76" s="165" t="s">
        <v>128</v>
      </c>
    </row>
    <row r="77" spans="1:8">
      <c r="A77" s="163"/>
      <c r="B77" s="169"/>
      <c r="C77" s="30">
        <v>12200000</v>
      </c>
      <c r="D77" s="31" t="s">
        <v>129</v>
      </c>
      <c r="E77" s="162" t="s">
        <v>130</v>
      </c>
      <c r="F77" s="166"/>
    </row>
    <row r="78" spans="1:8">
      <c r="A78" s="163"/>
      <c r="B78" s="169"/>
      <c r="C78" s="30">
        <v>11100000</v>
      </c>
      <c r="D78" s="31" t="s">
        <v>131</v>
      </c>
      <c r="E78" s="163"/>
      <c r="F78" s="166"/>
    </row>
    <row r="79" spans="1:8">
      <c r="A79" s="163"/>
      <c r="B79" s="169"/>
      <c r="C79" s="30">
        <v>248900000</v>
      </c>
      <c r="D79" s="31" t="s">
        <v>132</v>
      </c>
      <c r="E79" s="163"/>
      <c r="F79" s="166"/>
    </row>
    <row r="80" spans="1:8">
      <c r="A80" s="163"/>
      <c r="B80" s="169"/>
      <c r="C80" s="30">
        <v>18772505</v>
      </c>
      <c r="D80" s="31" t="s">
        <v>133</v>
      </c>
      <c r="E80" s="163"/>
      <c r="F80" s="166"/>
    </row>
    <row r="81" spans="1:6">
      <c r="A81" s="163"/>
      <c r="B81" s="169"/>
      <c r="C81" s="30">
        <v>143760000</v>
      </c>
      <c r="D81" s="31" t="s">
        <v>134</v>
      </c>
      <c r="E81" s="163"/>
      <c r="F81" s="166"/>
    </row>
    <row r="82" spans="1:6" ht="30">
      <c r="A82" s="163"/>
      <c r="B82" s="169"/>
      <c r="C82" s="30">
        <v>218500000</v>
      </c>
      <c r="D82" s="31" t="s">
        <v>135</v>
      </c>
      <c r="E82" s="163"/>
      <c r="F82" s="166"/>
    </row>
    <row r="83" spans="1:6">
      <c r="A83" s="164"/>
      <c r="B83" s="170"/>
      <c r="C83" s="30">
        <v>7721900</v>
      </c>
      <c r="D83" s="31" t="s">
        <v>136</v>
      </c>
      <c r="E83" s="164"/>
      <c r="F83" s="167"/>
    </row>
    <row r="84" spans="1:6" ht="45">
      <c r="A84" s="33">
        <v>383867</v>
      </c>
      <c r="B84" s="34" t="s">
        <v>137</v>
      </c>
      <c r="C84" s="35">
        <v>74952266</v>
      </c>
      <c r="D84" s="36" t="s">
        <v>138</v>
      </c>
      <c r="E84" s="32" t="s">
        <v>130</v>
      </c>
      <c r="F84" s="37" t="s">
        <v>139</v>
      </c>
    </row>
    <row r="85" spans="1:6" ht="45">
      <c r="A85" s="33">
        <v>377545</v>
      </c>
      <c r="B85" s="38" t="s">
        <v>140</v>
      </c>
      <c r="C85" s="35">
        <v>6904970</v>
      </c>
      <c r="D85" s="36" t="s">
        <v>141</v>
      </c>
      <c r="E85" s="32" t="s">
        <v>130</v>
      </c>
      <c r="F85" s="37" t="s">
        <v>142</v>
      </c>
    </row>
    <row r="86" spans="1:6" ht="45">
      <c r="A86" s="33">
        <v>376465</v>
      </c>
      <c r="B86" s="34" t="s">
        <v>143</v>
      </c>
      <c r="C86" s="35">
        <v>149292000</v>
      </c>
      <c r="D86" s="36" t="s">
        <v>144</v>
      </c>
      <c r="E86" s="32" t="s">
        <v>130</v>
      </c>
      <c r="F86" s="37" t="s">
        <v>145</v>
      </c>
    </row>
    <row r="87" spans="1:6" ht="45">
      <c r="A87" s="33">
        <v>385889</v>
      </c>
      <c r="B87" s="34" t="s">
        <v>146</v>
      </c>
      <c r="C87" s="35">
        <v>84410000</v>
      </c>
      <c r="D87" s="36" t="s">
        <v>147</v>
      </c>
      <c r="E87" s="32" t="s">
        <v>130</v>
      </c>
      <c r="F87" s="37" t="s">
        <v>148</v>
      </c>
    </row>
    <row r="88" spans="1:6">
      <c r="A88" s="162">
        <v>368952</v>
      </c>
      <c r="B88" s="168" t="s">
        <v>149</v>
      </c>
      <c r="C88" s="30">
        <v>4950000</v>
      </c>
      <c r="D88" s="31" t="s">
        <v>150</v>
      </c>
      <c r="E88" s="32" t="s">
        <v>130</v>
      </c>
      <c r="F88" s="165" t="s">
        <v>151</v>
      </c>
    </row>
    <row r="89" spans="1:6" ht="30">
      <c r="A89" s="163"/>
      <c r="B89" s="169"/>
      <c r="C89" s="30">
        <v>109980000</v>
      </c>
      <c r="D89" s="31" t="s">
        <v>135</v>
      </c>
      <c r="E89" s="32" t="s">
        <v>130</v>
      </c>
      <c r="F89" s="166"/>
    </row>
    <row r="90" spans="1:6">
      <c r="A90" s="163"/>
      <c r="B90" s="169"/>
      <c r="C90" s="30">
        <v>170000000</v>
      </c>
      <c r="D90" s="31" t="s">
        <v>152</v>
      </c>
      <c r="E90" s="32" t="s">
        <v>127</v>
      </c>
      <c r="F90" s="166"/>
    </row>
    <row r="91" spans="1:6" ht="30">
      <c r="A91" s="163"/>
      <c r="B91" s="169"/>
      <c r="C91" s="30">
        <v>34131900</v>
      </c>
      <c r="D91" s="31" t="s">
        <v>153</v>
      </c>
      <c r="E91" s="32" t="s">
        <v>130</v>
      </c>
      <c r="F91" s="166"/>
    </row>
    <row r="92" spans="1:6" ht="30">
      <c r="A92" s="163"/>
      <c r="B92" s="169"/>
      <c r="C92" s="30">
        <v>222360000</v>
      </c>
      <c r="D92" s="31" t="s">
        <v>126</v>
      </c>
      <c r="E92" s="32" t="s">
        <v>127</v>
      </c>
      <c r="F92" s="166"/>
    </row>
    <row r="93" spans="1:6">
      <c r="A93" s="163"/>
      <c r="B93" s="169"/>
      <c r="C93" s="30">
        <v>141000000</v>
      </c>
      <c r="D93" s="31" t="s">
        <v>154</v>
      </c>
      <c r="E93" s="32" t="s">
        <v>130</v>
      </c>
      <c r="F93" s="166"/>
    </row>
    <row r="94" spans="1:6" ht="24">
      <c r="A94" s="163"/>
      <c r="B94" s="169"/>
      <c r="C94" s="39">
        <v>47200000</v>
      </c>
      <c r="D94" s="12" t="s">
        <v>155</v>
      </c>
      <c r="E94" s="32" t="s">
        <v>127</v>
      </c>
      <c r="F94" s="166"/>
    </row>
    <row r="95" spans="1:6">
      <c r="A95" s="164"/>
      <c r="B95" s="170"/>
      <c r="C95" s="39">
        <v>214500000</v>
      </c>
      <c r="D95" s="40" t="s">
        <v>132</v>
      </c>
      <c r="E95" s="32" t="s">
        <v>130</v>
      </c>
      <c r="F95" s="167"/>
    </row>
    <row r="96" spans="1:6">
      <c r="A96" s="155">
        <v>384178</v>
      </c>
      <c r="B96" s="158" t="s">
        <v>156</v>
      </c>
      <c r="C96" s="39">
        <v>22230000</v>
      </c>
      <c r="D96" s="41" t="s">
        <v>154</v>
      </c>
      <c r="E96" s="162" t="s">
        <v>127</v>
      </c>
      <c r="F96" s="153" t="s">
        <v>157</v>
      </c>
    </row>
    <row r="97" spans="1:7">
      <c r="A97" s="157"/>
      <c r="B97" s="160"/>
      <c r="C97" s="39">
        <v>676090000</v>
      </c>
      <c r="D97" s="12" t="s">
        <v>158</v>
      </c>
      <c r="E97" s="164"/>
      <c r="F97" s="154"/>
    </row>
    <row r="98" spans="1:7" ht="45">
      <c r="A98" s="42">
        <v>376580</v>
      </c>
      <c r="B98" s="43" t="s">
        <v>159</v>
      </c>
      <c r="C98" s="39">
        <v>59502000</v>
      </c>
      <c r="D98" s="44" t="s">
        <v>160</v>
      </c>
      <c r="E98" s="32" t="s">
        <v>127</v>
      </c>
      <c r="F98" s="45" t="s">
        <v>161</v>
      </c>
    </row>
    <row r="99" spans="1:7" ht="24">
      <c r="A99" s="155">
        <v>377525</v>
      </c>
      <c r="B99" s="158" t="s">
        <v>162</v>
      </c>
      <c r="C99" s="39">
        <v>300000</v>
      </c>
      <c r="D99" s="12" t="s">
        <v>163</v>
      </c>
      <c r="E99" s="32" t="s">
        <v>127</v>
      </c>
      <c r="F99" s="153" t="s">
        <v>164</v>
      </c>
    </row>
    <row r="100" spans="1:7" ht="24">
      <c r="A100" s="156"/>
      <c r="B100" s="159"/>
      <c r="C100" s="39">
        <v>9291250</v>
      </c>
      <c r="D100" s="12" t="s">
        <v>165</v>
      </c>
      <c r="E100" s="162" t="s">
        <v>130</v>
      </c>
      <c r="F100" s="161"/>
    </row>
    <row r="101" spans="1:7" ht="24">
      <c r="A101" s="156"/>
      <c r="B101" s="159"/>
      <c r="C101" s="39">
        <v>53354500</v>
      </c>
      <c r="D101" s="12" t="s">
        <v>166</v>
      </c>
      <c r="E101" s="163"/>
      <c r="F101" s="161"/>
    </row>
    <row r="102" spans="1:7" ht="24">
      <c r="A102" s="157"/>
      <c r="B102" s="160"/>
      <c r="C102" s="39">
        <v>4079000</v>
      </c>
      <c r="D102" s="12" t="s">
        <v>167</v>
      </c>
      <c r="E102" s="164"/>
      <c r="F102" s="154"/>
    </row>
    <row r="103" spans="1:7" ht="45">
      <c r="A103" s="42">
        <v>387676</v>
      </c>
      <c r="B103" s="43" t="s">
        <v>168</v>
      </c>
      <c r="C103" s="39">
        <v>489834717</v>
      </c>
      <c r="D103" s="12" t="s">
        <v>169</v>
      </c>
      <c r="E103" s="32" t="s">
        <v>127</v>
      </c>
      <c r="F103" s="45" t="s">
        <v>170</v>
      </c>
    </row>
    <row r="104" spans="1:7" ht="45">
      <c r="A104" s="42">
        <v>386175</v>
      </c>
      <c r="B104" s="43" t="s">
        <v>171</v>
      </c>
      <c r="C104" s="39">
        <v>361443000</v>
      </c>
      <c r="D104" s="12" t="s">
        <v>172</v>
      </c>
      <c r="E104" s="32" t="s">
        <v>127</v>
      </c>
      <c r="F104" s="45" t="s">
        <v>173</v>
      </c>
    </row>
    <row r="105" spans="1:7" ht="45">
      <c r="A105" s="42">
        <v>387522</v>
      </c>
      <c r="B105" s="43" t="s">
        <v>174</v>
      </c>
      <c r="C105" s="39">
        <v>356431000</v>
      </c>
      <c r="D105" s="12" t="s">
        <v>175</v>
      </c>
      <c r="E105" s="32" t="s">
        <v>127</v>
      </c>
      <c r="F105" s="45" t="s">
        <v>176</v>
      </c>
    </row>
    <row r="106" spans="1:7" ht="45">
      <c r="A106" s="42">
        <v>387669</v>
      </c>
      <c r="B106" s="43" t="s">
        <v>177</v>
      </c>
      <c r="C106" s="39">
        <v>304200000</v>
      </c>
      <c r="D106" s="12" t="s">
        <v>178</v>
      </c>
      <c r="E106" s="32" t="s">
        <v>130</v>
      </c>
      <c r="F106" s="45" t="s">
        <v>179</v>
      </c>
    </row>
    <row r="107" spans="1:7" ht="45">
      <c r="A107" s="42">
        <v>387673</v>
      </c>
      <c r="B107" s="43" t="s">
        <v>180</v>
      </c>
      <c r="C107" s="39">
        <v>170000000</v>
      </c>
      <c r="D107" s="12" t="s">
        <v>181</v>
      </c>
      <c r="E107" s="32" t="s">
        <v>127</v>
      </c>
      <c r="F107" s="45" t="s">
        <v>182</v>
      </c>
    </row>
    <row r="108" spans="1:7">
      <c r="A108" s="155">
        <v>387531</v>
      </c>
      <c r="B108" s="158" t="s">
        <v>183</v>
      </c>
      <c r="C108" s="39">
        <v>126095400</v>
      </c>
      <c r="D108" s="12" t="s">
        <v>184</v>
      </c>
      <c r="E108" s="162" t="s">
        <v>127</v>
      </c>
      <c r="F108" s="153" t="s">
        <v>185</v>
      </c>
    </row>
    <row r="109" spans="1:7">
      <c r="A109" s="157"/>
      <c r="B109" s="160"/>
      <c r="C109" s="39">
        <v>36033500</v>
      </c>
      <c r="D109" s="12" t="s">
        <v>132</v>
      </c>
      <c r="E109" s="164"/>
      <c r="F109" s="154"/>
    </row>
    <row r="110" spans="1:7">
      <c r="A110" s="127"/>
      <c r="B110" s="128"/>
      <c r="C110" s="129"/>
      <c r="D110" s="130"/>
      <c r="E110" s="131"/>
      <c r="F110" s="132"/>
    </row>
    <row r="111" spans="1:7" ht="15.75">
      <c r="A111" s="46"/>
      <c r="B111" s="11"/>
      <c r="C111" s="47"/>
      <c r="D111" s="48"/>
      <c r="E111" s="49"/>
      <c r="F111" s="50"/>
      <c r="G111" s="51"/>
    </row>
    <row r="112" spans="1:7">
      <c r="A112" s="4" t="s">
        <v>39</v>
      </c>
      <c r="G112" s="51"/>
    </row>
    <row r="113" spans="1:7" ht="30">
      <c r="A113" s="83" t="s">
        <v>40</v>
      </c>
      <c r="B113" s="83" t="s">
        <v>41</v>
      </c>
      <c r="C113" s="83" t="s">
        <v>24</v>
      </c>
      <c r="D113" s="84" t="s">
        <v>42</v>
      </c>
      <c r="E113" s="84" t="s">
        <v>43</v>
      </c>
      <c r="F113" s="84" t="s">
        <v>44</v>
      </c>
      <c r="G113" s="85" t="s">
        <v>45</v>
      </c>
    </row>
    <row r="114" spans="1:7" ht="22.5">
      <c r="A114" s="68">
        <v>100</v>
      </c>
      <c r="B114" s="69"/>
      <c r="C114" s="70" t="s">
        <v>222</v>
      </c>
      <c r="D114" s="71">
        <v>43679199797</v>
      </c>
      <c r="E114" s="71">
        <v>26922466430</v>
      </c>
      <c r="F114" s="71">
        <v>16756733367</v>
      </c>
      <c r="G114" s="67" t="s">
        <v>186</v>
      </c>
    </row>
    <row r="115" spans="1:7" ht="22.5">
      <c r="A115" s="72"/>
      <c r="B115" s="73">
        <v>110</v>
      </c>
      <c r="C115" s="74" t="s">
        <v>187</v>
      </c>
      <c r="D115" s="75">
        <v>27277699800</v>
      </c>
      <c r="E115" s="71">
        <v>15413758269</v>
      </c>
      <c r="F115" s="75">
        <v>11863941531</v>
      </c>
      <c r="G115" s="67" t="s">
        <v>186</v>
      </c>
    </row>
    <row r="116" spans="1:7" ht="22.5">
      <c r="A116" s="72"/>
      <c r="B116" s="73">
        <v>120</v>
      </c>
      <c r="C116" s="74" t="s">
        <v>188</v>
      </c>
      <c r="D116" s="75">
        <v>818801540</v>
      </c>
      <c r="E116" s="71">
        <v>290759559</v>
      </c>
      <c r="F116" s="75">
        <v>528041981</v>
      </c>
      <c r="G116" s="67" t="s">
        <v>186</v>
      </c>
    </row>
    <row r="117" spans="1:7" ht="22.5">
      <c r="A117" s="72"/>
      <c r="B117" s="73">
        <v>130</v>
      </c>
      <c r="C117" s="74" t="s">
        <v>189</v>
      </c>
      <c r="D117" s="75">
        <v>11052248908</v>
      </c>
      <c r="E117" s="71">
        <v>7501282357</v>
      </c>
      <c r="F117" s="75">
        <v>3550966551</v>
      </c>
      <c r="G117" s="67" t="s">
        <v>186</v>
      </c>
    </row>
    <row r="118" spans="1:7" ht="22.5">
      <c r="A118" s="72"/>
      <c r="B118" s="73">
        <v>140</v>
      </c>
      <c r="C118" s="74" t="s">
        <v>190</v>
      </c>
      <c r="D118" s="75">
        <v>3318808691</v>
      </c>
      <c r="E118" s="71">
        <v>2537125335</v>
      </c>
      <c r="F118" s="75">
        <v>781683356</v>
      </c>
      <c r="G118" s="67" t="s">
        <v>186</v>
      </c>
    </row>
    <row r="119" spans="1:7" ht="25.5" customHeight="1">
      <c r="A119" s="72"/>
      <c r="B119" s="73">
        <v>190</v>
      </c>
      <c r="C119" s="74" t="s">
        <v>191</v>
      </c>
      <c r="D119" s="75">
        <v>1211640858</v>
      </c>
      <c r="E119" s="71">
        <v>1179540910</v>
      </c>
      <c r="F119" s="75">
        <v>32099948</v>
      </c>
      <c r="G119" s="67" t="s">
        <v>186</v>
      </c>
    </row>
    <row r="120" spans="1:7" ht="25.5" customHeight="1">
      <c r="A120" s="68">
        <v>200</v>
      </c>
      <c r="B120" s="69"/>
      <c r="C120" s="70" t="s">
        <v>223</v>
      </c>
      <c r="D120" s="71">
        <v>8416026735</v>
      </c>
      <c r="E120" s="71">
        <v>4769353470</v>
      </c>
      <c r="F120" s="71">
        <v>3646673265</v>
      </c>
      <c r="G120" s="67" t="s">
        <v>186</v>
      </c>
    </row>
    <row r="121" spans="1:7" ht="22.5">
      <c r="A121" s="72"/>
      <c r="B121" s="73">
        <v>210</v>
      </c>
      <c r="C121" s="74" t="s">
        <v>192</v>
      </c>
      <c r="D121" s="75">
        <v>721053754</v>
      </c>
      <c r="E121" s="71">
        <v>490412694</v>
      </c>
      <c r="F121" s="75">
        <v>230641060</v>
      </c>
      <c r="G121" s="67" t="s">
        <v>186</v>
      </c>
    </row>
    <row r="122" spans="1:7" ht="25.5" customHeight="1">
      <c r="A122" s="72"/>
      <c r="B122" s="73">
        <v>220</v>
      </c>
      <c r="C122" s="74" t="s">
        <v>193</v>
      </c>
      <c r="D122" s="75">
        <v>26620000</v>
      </c>
      <c r="E122" s="71">
        <v>458179</v>
      </c>
      <c r="F122" s="75">
        <v>26161821</v>
      </c>
      <c r="G122" s="67" t="s">
        <v>186</v>
      </c>
    </row>
    <row r="123" spans="1:7" ht="22.5">
      <c r="A123" s="72"/>
      <c r="B123" s="73">
        <v>230</v>
      </c>
      <c r="C123" s="74" t="s">
        <v>194</v>
      </c>
      <c r="D123" s="75">
        <v>2513098000</v>
      </c>
      <c r="E123" s="71">
        <v>1896629020</v>
      </c>
      <c r="F123" s="75">
        <v>616468980</v>
      </c>
      <c r="G123" s="67" t="s">
        <v>186</v>
      </c>
    </row>
    <row r="124" spans="1:7" ht="25.5" customHeight="1">
      <c r="A124" s="72"/>
      <c r="B124" s="73">
        <v>240</v>
      </c>
      <c r="C124" s="74" t="s">
        <v>195</v>
      </c>
      <c r="D124" s="75">
        <v>3491890793</v>
      </c>
      <c r="E124" s="71">
        <v>1331193713</v>
      </c>
      <c r="F124" s="75">
        <v>2160697080</v>
      </c>
      <c r="G124" s="67" t="s">
        <v>186</v>
      </c>
    </row>
    <row r="125" spans="1:7" ht="25.5" customHeight="1">
      <c r="A125" s="72"/>
      <c r="B125" s="73">
        <v>260</v>
      </c>
      <c r="C125" s="74" t="s">
        <v>196</v>
      </c>
      <c r="D125" s="75">
        <v>1166472848</v>
      </c>
      <c r="E125" s="71">
        <v>669089788</v>
      </c>
      <c r="F125" s="75">
        <v>497383060</v>
      </c>
      <c r="G125" s="67" t="s">
        <v>186</v>
      </c>
    </row>
    <row r="126" spans="1:7" ht="22.5">
      <c r="A126" s="72"/>
      <c r="B126" s="73">
        <v>280</v>
      </c>
      <c r="C126" s="74" t="s">
        <v>197</v>
      </c>
      <c r="D126" s="75">
        <v>397150000</v>
      </c>
      <c r="E126" s="71">
        <v>316090076</v>
      </c>
      <c r="F126" s="75">
        <v>81059924</v>
      </c>
      <c r="G126" s="67" t="s">
        <v>186</v>
      </c>
    </row>
    <row r="127" spans="1:7" ht="22.5">
      <c r="A127" s="72"/>
      <c r="B127" s="73">
        <v>290</v>
      </c>
      <c r="C127" s="74" t="s">
        <v>198</v>
      </c>
      <c r="D127" s="75">
        <v>99741340</v>
      </c>
      <c r="E127" s="71">
        <v>65480000</v>
      </c>
      <c r="F127" s="75">
        <v>34261340</v>
      </c>
      <c r="G127" s="67" t="s">
        <v>186</v>
      </c>
    </row>
    <row r="128" spans="1:7" ht="22.5">
      <c r="A128" s="68">
        <v>300</v>
      </c>
      <c r="B128" s="69"/>
      <c r="C128" s="70" t="s">
        <v>224</v>
      </c>
      <c r="D128" s="71">
        <v>4990038022</v>
      </c>
      <c r="E128" s="71">
        <v>3258501495</v>
      </c>
      <c r="F128" s="71">
        <v>1731536527</v>
      </c>
      <c r="G128" s="67" t="s">
        <v>186</v>
      </c>
    </row>
    <row r="129" spans="1:7" ht="22.5">
      <c r="A129" s="72"/>
      <c r="B129" s="73">
        <v>310</v>
      </c>
      <c r="C129" s="74" t="s">
        <v>199</v>
      </c>
      <c r="D129" s="75">
        <v>22850000</v>
      </c>
      <c r="E129" s="71">
        <v>548691</v>
      </c>
      <c r="F129" s="75">
        <v>22301309</v>
      </c>
      <c r="G129" s="67" t="s">
        <v>186</v>
      </c>
    </row>
    <row r="130" spans="1:7" ht="22.5">
      <c r="A130" s="72"/>
      <c r="B130" s="73">
        <v>320</v>
      </c>
      <c r="C130" s="74" t="s">
        <v>200</v>
      </c>
      <c r="D130" s="75">
        <v>199151000</v>
      </c>
      <c r="E130" s="71">
        <v>64293864</v>
      </c>
      <c r="F130" s="75">
        <v>134857136</v>
      </c>
      <c r="G130" s="67" t="s">
        <v>186</v>
      </c>
    </row>
    <row r="131" spans="1:7" ht="22.5">
      <c r="A131" s="72"/>
      <c r="B131" s="73">
        <v>330</v>
      </c>
      <c r="C131" s="74" t="s">
        <v>201</v>
      </c>
      <c r="D131" s="75">
        <v>600321000</v>
      </c>
      <c r="E131" s="71">
        <v>556490880</v>
      </c>
      <c r="F131" s="75">
        <v>43830120</v>
      </c>
      <c r="G131" s="67" t="s">
        <v>186</v>
      </c>
    </row>
    <row r="132" spans="1:7" ht="22.5">
      <c r="A132" s="72"/>
      <c r="B132" s="73">
        <v>340</v>
      </c>
      <c r="C132" s="74" t="s">
        <v>202</v>
      </c>
      <c r="D132" s="75">
        <v>317417382</v>
      </c>
      <c r="E132" s="71">
        <v>200241432</v>
      </c>
      <c r="F132" s="75">
        <v>117175950</v>
      </c>
      <c r="G132" s="67" t="s">
        <v>186</v>
      </c>
    </row>
    <row r="133" spans="1:7" ht="22.5">
      <c r="A133" s="72"/>
      <c r="B133" s="73">
        <v>350</v>
      </c>
      <c r="C133" s="74" t="s">
        <v>203</v>
      </c>
      <c r="D133" s="75">
        <v>2234476990</v>
      </c>
      <c r="E133" s="71">
        <v>1507441225</v>
      </c>
      <c r="F133" s="75">
        <v>727035765</v>
      </c>
      <c r="G133" s="67" t="s">
        <v>186</v>
      </c>
    </row>
    <row r="134" spans="1:7" ht="22.5">
      <c r="A134" s="72"/>
      <c r="B134" s="73">
        <v>360</v>
      </c>
      <c r="C134" s="74" t="s">
        <v>204</v>
      </c>
      <c r="D134" s="75">
        <v>553519450</v>
      </c>
      <c r="E134" s="71">
        <v>342986996</v>
      </c>
      <c r="F134" s="75">
        <v>210532454</v>
      </c>
      <c r="G134" s="67" t="s">
        <v>186</v>
      </c>
    </row>
    <row r="135" spans="1:7" ht="22.5">
      <c r="A135" s="72"/>
      <c r="B135" s="73">
        <v>390</v>
      </c>
      <c r="C135" s="74" t="s">
        <v>205</v>
      </c>
      <c r="D135" s="75">
        <v>1062302200</v>
      </c>
      <c r="E135" s="71">
        <v>586498407</v>
      </c>
      <c r="F135" s="75">
        <v>475803793</v>
      </c>
      <c r="G135" s="67" t="s">
        <v>186</v>
      </c>
    </row>
    <row r="136" spans="1:7" ht="22.5">
      <c r="A136" s="68">
        <v>500</v>
      </c>
      <c r="B136" s="69"/>
      <c r="C136" s="70" t="s">
        <v>225</v>
      </c>
      <c r="D136" s="71">
        <v>15147722041</v>
      </c>
      <c r="E136" s="71">
        <v>2599957515</v>
      </c>
      <c r="F136" s="71">
        <v>12547764526</v>
      </c>
      <c r="G136" s="67" t="s">
        <v>186</v>
      </c>
    </row>
    <row r="137" spans="1:7" ht="22.5">
      <c r="A137" s="72"/>
      <c r="B137" s="73">
        <v>520</v>
      </c>
      <c r="C137" s="74" t="s">
        <v>206</v>
      </c>
      <c r="D137" s="75">
        <v>388100000</v>
      </c>
      <c r="E137" s="71">
        <v>160710634</v>
      </c>
      <c r="F137" s="75">
        <v>227389366</v>
      </c>
      <c r="G137" s="67" t="s">
        <v>186</v>
      </c>
    </row>
    <row r="138" spans="1:7" ht="33" customHeight="1">
      <c r="A138" s="72"/>
      <c r="B138" s="73">
        <v>530</v>
      </c>
      <c r="C138" s="74" t="s">
        <v>207</v>
      </c>
      <c r="D138" s="75">
        <v>12876467741</v>
      </c>
      <c r="E138" s="71">
        <v>1677953875</v>
      </c>
      <c r="F138" s="75">
        <v>11198513866</v>
      </c>
      <c r="G138" s="67" t="s">
        <v>186</v>
      </c>
    </row>
    <row r="139" spans="1:7" ht="25.5" customHeight="1">
      <c r="A139" s="72"/>
      <c r="B139" s="73">
        <v>540</v>
      </c>
      <c r="C139" s="74" t="s">
        <v>208</v>
      </c>
      <c r="D139" s="75">
        <v>816154300</v>
      </c>
      <c r="E139" s="71">
        <v>541902172</v>
      </c>
      <c r="F139" s="75">
        <v>274252128</v>
      </c>
      <c r="G139" s="67" t="s">
        <v>186</v>
      </c>
    </row>
    <row r="140" spans="1:7" ht="27.75" customHeight="1">
      <c r="A140" s="72"/>
      <c r="B140" s="73">
        <v>570</v>
      </c>
      <c r="C140" s="74" t="s">
        <v>209</v>
      </c>
      <c r="D140" s="75">
        <v>435000000</v>
      </c>
      <c r="E140" s="78">
        <v>0</v>
      </c>
      <c r="F140" s="75">
        <v>435000000</v>
      </c>
      <c r="G140" s="67" t="s">
        <v>186</v>
      </c>
    </row>
    <row r="141" spans="1:7" ht="25.5" customHeight="1">
      <c r="A141" s="72"/>
      <c r="B141" s="73">
        <v>590</v>
      </c>
      <c r="C141" s="74" t="s">
        <v>210</v>
      </c>
      <c r="D141" s="75">
        <v>632000000</v>
      </c>
      <c r="E141" s="71">
        <v>219390834</v>
      </c>
      <c r="F141" s="75">
        <v>412609166</v>
      </c>
      <c r="G141" s="67" t="s">
        <v>186</v>
      </c>
    </row>
    <row r="142" spans="1:7" ht="22.5">
      <c r="A142" s="68">
        <v>800</v>
      </c>
      <c r="B142" s="69"/>
      <c r="C142" s="70" t="s">
        <v>226</v>
      </c>
      <c r="D142" s="71">
        <v>641487425</v>
      </c>
      <c r="E142" s="71">
        <v>302319816</v>
      </c>
      <c r="F142" s="71">
        <v>339167609</v>
      </c>
      <c r="G142" s="67" t="s">
        <v>186</v>
      </c>
    </row>
    <row r="143" spans="1:7" ht="22.5">
      <c r="A143" s="72"/>
      <c r="B143" s="73">
        <v>810</v>
      </c>
      <c r="C143" s="74" t="s">
        <v>211</v>
      </c>
      <c r="D143" s="76">
        <v>0</v>
      </c>
      <c r="E143" s="78">
        <v>0</v>
      </c>
      <c r="F143" s="76">
        <v>0</v>
      </c>
      <c r="G143" s="67" t="s">
        <v>186</v>
      </c>
    </row>
    <row r="144" spans="1:7" ht="22.5">
      <c r="A144" s="72"/>
      <c r="B144" s="73">
        <v>840</v>
      </c>
      <c r="C144" s="74" t="s">
        <v>212</v>
      </c>
      <c r="D144" s="75">
        <v>30500000</v>
      </c>
      <c r="E144" s="78">
        <v>0</v>
      </c>
      <c r="F144" s="75">
        <v>30500000</v>
      </c>
      <c r="G144" s="67" t="s">
        <v>186</v>
      </c>
    </row>
    <row r="145" spans="1:7" ht="22.5">
      <c r="A145" s="72"/>
      <c r="B145" s="73">
        <v>850</v>
      </c>
      <c r="C145" s="77" t="s">
        <v>213</v>
      </c>
      <c r="D145" s="75">
        <v>610987425</v>
      </c>
      <c r="E145" s="71">
        <v>302319816</v>
      </c>
      <c r="F145" s="75">
        <v>308667609</v>
      </c>
      <c r="G145" s="67" t="s">
        <v>186</v>
      </c>
    </row>
    <row r="146" spans="1:7" ht="22.5">
      <c r="A146" s="68">
        <v>900</v>
      </c>
      <c r="B146" s="69"/>
      <c r="C146" s="70" t="s">
        <v>227</v>
      </c>
      <c r="D146" s="71">
        <v>446574399</v>
      </c>
      <c r="E146" s="71">
        <v>108874066</v>
      </c>
      <c r="F146" s="71">
        <v>337700333</v>
      </c>
      <c r="G146" s="67" t="s">
        <v>186</v>
      </c>
    </row>
    <row r="147" spans="1:7" ht="22.5">
      <c r="A147" s="72"/>
      <c r="B147" s="73">
        <v>910</v>
      </c>
      <c r="C147" s="74" t="s">
        <v>214</v>
      </c>
      <c r="D147" s="75">
        <v>446574399</v>
      </c>
      <c r="E147" s="71">
        <v>108874066</v>
      </c>
      <c r="F147" s="75">
        <v>337700333</v>
      </c>
      <c r="G147" s="67" t="s">
        <v>186</v>
      </c>
    </row>
    <row r="149" spans="1:7">
      <c r="A149" s="4" t="s">
        <v>46</v>
      </c>
    </row>
    <row r="150" spans="1:7" ht="30">
      <c r="A150" s="21" t="s">
        <v>5</v>
      </c>
      <c r="B150" s="21" t="s">
        <v>47</v>
      </c>
      <c r="C150" s="21" t="s">
        <v>48</v>
      </c>
      <c r="D150" s="21" t="s">
        <v>49</v>
      </c>
      <c r="E150" s="22" t="s">
        <v>50</v>
      </c>
    </row>
    <row r="151" spans="1:7" ht="90">
      <c r="A151" s="3">
        <v>1</v>
      </c>
      <c r="B151" s="62" t="s">
        <v>216</v>
      </c>
      <c r="C151" s="20">
        <v>489834717</v>
      </c>
      <c r="D151" s="63" t="s">
        <v>215</v>
      </c>
      <c r="E151" s="64" t="s">
        <v>217</v>
      </c>
    </row>
    <row r="152" spans="1:7" ht="123" customHeight="1">
      <c r="A152" s="3">
        <v>2</v>
      </c>
      <c r="B152" s="99" t="s">
        <v>218</v>
      </c>
      <c r="C152" s="65" t="s">
        <v>219</v>
      </c>
      <c r="D152" s="66" t="s">
        <v>220</v>
      </c>
      <c r="E152" s="64" t="s">
        <v>221</v>
      </c>
    </row>
    <row r="155" spans="1:7">
      <c r="A155" s="104" t="s">
        <v>51</v>
      </c>
      <c r="B155" s="105"/>
      <c r="C155" s="105"/>
      <c r="D155" s="105"/>
      <c r="E155" s="105"/>
    </row>
    <row r="156" spans="1:7">
      <c r="A156" s="106" t="s">
        <v>52</v>
      </c>
      <c r="B156" s="105"/>
      <c r="C156" s="105"/>
      <c r="D156" s="105"/>
      <c r="E156" s="105"/>
    </row>
    <row r="157" spans="1:7" ht="45">
      <c r="A157" s="107" t="s">
        <v>23</v>
      </c>
      <c r="B157" s="107" t="s">
        <v>53</v>
      </c>
      <c r="C157" s="107" t="s">
        <v>24</v>
      </c>
      <c r="D157" s="107" t="s">
        <v>54</v>
      </c>
      <c r="E157" s="107" t="s">
        <v>55</v>
      </c>
    </row>
    <row r="158" spans="1:7">
      <c r="A158" s="133">
        <v>1</v>
      </c>
      <c r="B158" s="134" t="s">
        <v>265</v>
      </c>
      <c r="C158" s="135" t="s">
        <v>266</v>
      </c>
      <c r="D158" s="136" t="s">
        <v>267</v>
      </c>
      <c r="E158" s="108" t="s">
        <v>268</v>
      </c>
    </row>
    <row r="159" spans="1:7">
      <c r="A159" s="133"/>
      <c r="B159" s="134"/>
      <c r="C159" s="135"/>
      <c r="D159" s="136"/>
      <c r="E159" s="108" t="s">
        <v>269</v>
      </c>
    </row>
    <row r="160" spans="1:7">
      <c r="A160" s="133"/>
      <c r="B160" s="134"/>
      <c r="C160" s="135"/>
      <c r="D160" s="136"/>
      <c r="E160" s="108" t="s">
        <v>270</v>
      </c>
    </row>
    <row r="161" spans="1:5" ht="18">
      <c r="A161" s="137" t="s">
        <v>271</v>
      </c>
      <c r="B161" s="134" t="s">
        <v>272</v>
      </c>
      <c r="C161" s="138" t="s">
        <v>273</v>
      </c>
      <c r="D161" s="139" t="s">
        <v>274</v>
      </c>
      <c r="E161" s="109" t="s">
        <v>275</v>
      </c>
    </row>
    <row r="162" spans="1:5" ht="27">
      <c r="A162" s="137"/>
      <c r="B162" s="134"/>
      <c r="C162" s="138"/>
      <c r="D162" s="139"/>
      <c r="E162" s="109" t="s">
        <v>276</v>
      </c>
    </row>
    <row r="163" spans="1:5">
      <c r="A163" s="137"/>
      <c r="B163" s="134"/>
      <c r="C163" s="138"/>
      <c r="D163" s="139"/>
      <c r="E163" s="110" t="s">
        <v>270</v>
      </c>
    </row>
    <row r="164" spans="1:5">
      <c r="A164" s="105"/>
      <c r="B164" s="105"/>
      <c r="C164" s="105"/>
      <c r="D164" s="111"/>
      <c r="E164" s="111"/>
    </row>
    <row r="165" spans="1:5">
      <c r="A165" s="105"/>
      <c r="B165" s="105"/>
      <c r="C165" s="105"/>
      <c r="D165" s="111"/>
      <c r="E165" s="111"/>
    </row>
    <row r="166" spans="1:5">
      <c r="A166" s="106" t="s">
        <v>277</v>
      </c>
      <c r="B166" s="105"/>
      <c r="C166" s="105"/>
      <c r="D166" s="111"/>
      <c r="E166" s="111"/>
    </row>
    <row r="167" spans="1:5" ht="30">
      <c r="A167" s="107" t="s">
        <v>278</v>
      </c>
      <c r="B167" s="107" t="s">
        <v>279</v>
      </c>
      <c r="C167" s="107" t="s">
        <v>280</v>
      </c>
      <c r="D167" s="100" t="s">
        <v>50</v>
      </c>
      <c r="E167" s="6" t="s">
        <v>281</v>
      </c>
    </row>
    <row r="168" spans="1:5" ht="24.75">
      <c r="A168" s="145" t="s">
        <v>282</v>
      </c>
      <c r="B168" s="148" t="s">
        <v>283</v>
      </c>
      <c r="C168" s="148" t="s">
        <v>284</v>
      </c>
      <c r="D168" s="112" t="s">
        <v>285</v>
      </c>
      <c r="E168" s="113"/>
    </row>
    <row r="169" spans="1:5" ht="24.75">
      <c r="A169" s="146"/>
      <c r="B169" s="149"/>
      <c r="C169" s="151"/>
      <c r="D169" s="112" t="s">
        <v>286</v>
      </c>
      <c r="E169" s="113"/>
    </row>
    <row r="170" spans="1:5" ht="24.75">
      <c r="A170" s="146"/>
      <c r="B170" s="149"/>
      <c r="C170" s="151"/>
      <c r="D170" s="112" t="s">
        <v>287</v>
      </c>
      <c r="E170" s="113"/>
    </row>
    <row r="171" spans="1:5" ht="16.5">
      <c r="A171" s="147"/>
      <c r="B171" s="150"/>
      <c r="C171" s="152"/>
      <c r="D171" s="112" t="s">
        <v>288</v>
      </c>
      <c r="E171" s="113"/>
    </row>
    <row r="172" spans="1:5" ht="16.5">
      <c r="A172" s="148" t="s">
        <v>289</v>
      </c>
      <c r="B172" s="148" t="s">
        <v>290</v>
      </c>
      <c r="C172" s="148" t="s">
        <v>291</v>
      </c>
      <c r="D172" s="114" t="s">
        <v>292</v>
      </c>
      <c r="E172" s="115"/>
    </row>
    <row r="173" spans="1:5" ht="16.5">
      <c r="A173" s="149"/>
      <c r="B173" s="149"/>
      <c r="C173" s="149"/>
      <c r="D173" s="116" t="s">
        <v>293</v>
      </c>
      <c r="E173" s="117"/>
    </row>
    <row r="174" spans="1:5" ht="24.75">
      <c r="A174" s="149"/>
      <c r="B174" s="149"/>
      <c r="C174" s="149"/>
      <c r="D174" s="116" t="s">
        <v>294</v>
      </c>
      <c r="E174" s="115"/>
    </row>
    <row r="175" spans="1:5" ht="24.75">
      <c r="A175" s="149"/>
      <c r="B175" s="149"/>
      <c r="C175" s="149"/>
      <c r="D175" s="116" t="s">
        <v>295</v>
      </c>
      <c r="E175" s="115"/>
    </row>
    <row r="176" spans="1:5" ht="24.75">
      <c r="A176" s="149"/>
      <c r="B176" s="149"/>
      <c r="C176" s="149"/>
      <c r="D176" s="116" t="s">
        <v>296</v>
      </c>
      <c r="E176" s="115"/>
    </row>
    <row r="177" spans="1:5" ht="16.5">
      <c r="A177" s="149"/>
      <c r="B177" s="149"/>
      <c r="C177" s="149"/>
      <c r="D177" s="118" t="s">
        <v>297</v>
      </c>
      <c r="E177" s="119"/>
    </row>
    <row r="178" spans="1:5" ht="24.75">
      <c r="A178" s="150"/>
      <c r="B178" s="150"/>
      <c r="C178" s="150"/>
      <c r="D178" s="116" t="s">
        <v>298</v>
      </c>
      <c r="E178" s="117"/>
    </row>
    <row r="179" spans="1:5" ht="24.75">
      <c r="A179" s="140" t="s">
        <v>299</v>
      </c>
      <c r="B179" s="141" t="s">
        <v>283</v>
      </c>
      <c r="C179" s="140" t="s">
        <v>300</v>
      </c>
      <c r="D179" s="116" t="s">
        <v>301</v>
      </c>
      <c r="E179" s="117"/>
    </row>
    <row r="180" spans="1:5" ht="16.5">
      <c r="A180" s="140"/>
      <c r="B180" s="141"/>
      <c r="C180" s="140"/>
      <c r="D180" s="116" t="s">
        <v>302</v>
      </c>
      <c r="E180" s="117"/>
    </row>
    <row r="181" spans="1:5" ht="16.5">
      <c r="A181" s="140"/>
      <c r="B181" s="141"/>
      <c r="C181" s="140"/>
      <c r="D181" s="116" t="s">
        <v>303</v>
      </c>
      <c r="E181" s="117"/>
    </row>
    <row r="182" spans="1:5" ht="24.75">
      <c r="A182" s="140"/>
      <c r="B182" s="141"/>
      <c r="C182" s="140"/>
      <c r="D182" s="116" t="s">
        <v>286</v>
      </c>
      <c r="E182" s="117"/>
    </row>
    <row r="183" spans="1:5" ht="24.75">
      <c r="A183" s="140"/>
      <c r="B183" s="141"/>
      <c r="C183" s="142" t="s">
        <v>304</v>
      </c>
      <c r="D183" s="116" t="s">
        <v>305</v>
      </c>
      <c r="E183" s="117"/>
    </row>
    <row r="184" spans="1:5" ht="24.75">
      <c r="A184" s="140"/>
      <c r="B184" s="141"/>
      <c r="C184" s="143"/>
      <c r="D184" s="116" t="s">
        <v>306</v>
      </c>
      <c r="E184" s="117"/>
    </row>
    <row r="185" spans="1:5" ht="24.75">
      <c r="A185" s="140"/>
      <c r="B185" s="141"/>
      <c r="C185" s="143"/>
      <c r="D185" s="116" t="s">
        <v>307</v>
      </c>
      <c r="E185" s="117"/>
    </row>
    <row r="186" spans="1:5" ht="24.75">
      <c r="A186" s="140"/>
      <c r="B186" s="141"/>
      <c r="C186" s="143"/>
      <c r="D186" s="116" t="s">
        <v>308</v>
      </c>
      <c r="E186" s="117"/>
    </row>
    <row r="187" spans="1:5" ht="16.5">
      <c r="A187" s="140"/>
      <c r="B187" s="141"/>
      <c r="C187" s="143"/>
      <c r="D187" s="116" t="s">
        <v>309</v>
      </c>
      <c r="E187" s="117"/>
    </row>
    <row r="188" spans="1:5" ht="24.75">
      <c r="A188" s="140"/>
      <c r="B188" s="141"/>
      <c r="C188" s="143"/>
      <c r="D188" s="116" t="s">
        <v>310</v>
      </c>
      <c r="E188" s="117"/>
    </row>
    <row r="189" spans="1:5" ht="24.75">
      <c r="A189" s="140"/>
      <c r="B189" s="141"/>
      <c r="C189" s="144"/>
      <c r="D189" s="116" t="s">
        <v>311</v>
      </c>
      <c r="E189" s="117"/>
    </row>
    <row r="190" spans="1:5">
      <c r="A190" s="121"/>
      <c r="B190" s="122"/>
      <c r="C190" s="121"/>
      <c r="D190" s="123"/>
      <c r="E190" s="124"/>
    </row>
    <row r="191" spans="1:5">
      <c r="A191" s="56"/>
      <c r="B191" s="56"/>
      <c r="C191" s="56"/>
      <c r="D191" s="56"/>
      <c r="E191" s="120"/>
    </row>
    <row r="192" spans="1:5">
      <c r="A192" s="4" t="s">
        <v>56</v>
      </c>
    </row>
    <row r="193" spans="1:5">
      <c r="A193" s="21" t="s">
        <v>57</v>
      </c>
      <c r="B193" s="21" t="s">
        <v>58</v>
      </c>
      <c r="C193" s="97" t="s">
        <v>247</v>
      </c>
      <c r="D193" s="21" t="s">
        <v>59</v>
      </c>
      <c r="E193" s="21" t="s">
        <v>50</v>
      </c>
    </row>
    <row r="194" spans="1:5" ht="333" customHeight="1">
      <c r="A194" s="95">
        <v>10681</v>
      </c>
      <c r="B194" s="96">
        <v>44147</v>
      </c>
      <c r="C194" s="98" t="s">
        <v>248</v>
      </c>
      <c r="D194" s="52" t="s">
        <v>314</v>
      </c>
      <c r="E194" s="94" t="s">
        <v>252</v>
      </c>
    </row>
    <row r="195" spans="1:5" ht="409.5" customHeight="1">
      <c r="A195" s="171">
        <v>10693</v>
      </c>
      <c r="B195" s="173">
        <v>44148</v>
      </c>
      <c r="C195" s="193" t="s">
        <v>250</v>
      </c>
      <c r="D195" s="175" t="s">
        <v>314</v>
      </c>
      <c r="E195" s="177" t="s">
        <v>253</v>
      </c>
    </row>
    <row r="196" spans="1:5" ht="32.25" customHeight="1">
      <c r="A196" s="172"/>
      <c r="B196" s="174"/>
      <c r="C196" s="194"/>
      <c r="D196" s="176"/>
      <c r="E196" s="178"/>
    </row>
    <row r="197" spans="1:5" ht="54.75" customHeight="1">
      <c r="A197" s="95">
        <v>10838</v>
      </c>
      <c r="B197" s="96">
        <v>44172</v>
      </c>
      <c r="C197" s="98" t="s">
        <v>251</v>
      </c>
      <c r="D197" s="52" t="s">
        <v>249</v>
      </c>
      <c r="E197" s="64" t="s">
        <v>254</v>
      </c>
    </row>
    <row r="198" spans="1:5">
      <c r="A198" s="53"/>
      <c r="B198" s="54"/>
      <c r="C198" s="55"/>
      <c r="D198" s="56"/>
      <c r="E198" s="57"/>
    </row>
    <row r="199" spans="1:5" ht="16.5" customHeight="1">
      <c r="A199" s="58" t="s">
        <v>85</v>
      </c>
    </row>
    <row r="200" spans="1:5" ht="16.5" customHeight="1">
      <c r="A200" s="58"/>
    </row>
    <row r="201" spans="1:5">
      <c r="A201" s="1" t="s">
        <v>60</v>
      </c>
    </row>
    <row r="203" spans="1:5">
      <c r="A203" s="187" t="s">
        <v>63</v>
      </c>
      <c r="B203" s="188"/>
      <c r="C203" s="189"/>
      <c r="D203" s="59"/>
    </row>
    <row r="204" spans="1:5" ht="30">
      <c r="A204" s="60" t="s">
        <v>61</v>
      </c>
      <c r="B204" s="5" t="s">
        <v>24</v>
      </c>
      <c r="C204" s="5" t="s">
        <v>62</v>
      </c>
      <c r="D204" s="59"/>
    </row>
    <row r="205" spans="1:5" ht="47.25" customHeight="1">
      <c r="A205" s="100" t="s">
        <v>255</v>
      </c>
      <c r="B205" s="101" t="s">
        <v>256</v>
      </c>
      <c r="C205" s="101" t="s">
        <v>263</v>
      </c>
      <c r="D205" s="59"/>
    </row>
    <row r="206" spans="1:5" ht="24.75" customHeight="1">
      <c r="A206" s="100" t="s">
        <v>257</v>
      </c>
      <c r="B206" s="101" t="s">
        <v>258</v>
      </c>
      <c r="C206" s="101" t="s">
        <v>263</v>
      </c>
      <c r="D206" s="59"/>
    </row>
    <row r="207" spans="1:5">
      <c r="A207" s="190" t="s">
        <v>64</v>
      </c>
      <c r="B207" s="191"/>
      <c r="C207" s="192"/>
      <c r="D207" s="59"/>
    </row>
    <row r="208" spans="1:5" ht="30">
      <c r="A208" s="60" t="s">
        <v>61</v>
      </c>
      <c r="B208" s="5" t="s">
        <v>24</v>
      </c>
      <c r="C208" s="5" t="s">
        <v>62</v>
      </c>
      <c r="D208" s="59"/>
    </row>
    <row r="209" spans="1:4" ht="45">
      <c r="A209" s="102" t="s">
        <v>259</v>
      </c>
      <c r="B209" s="103" t="s">
        <v>260</v>
      </c>
      <c r="C209" s="101" t="s">
        <v>264</v>
      </c>
      <c r="D209" s="59"/>
    </row>
    <row r="210" spans="1:4" ht="24.75" customHeight="1">
      <c r="A210" s="102" t="s">
        <v>261</v>
      </c>
      <c r="B210" s="103" t="s">
        <v>262</v>
      </c>
      <c r="C210" s="101" t="s">
        <v>263</v>
      </c>
      <c r="D210" s="59"/>
    </row>
    <row r="211" spans="1:4">
      <c r="A211" s="13"/>
      <c r="B211" s="61"/>
      <c r="C211" s="13"/>
      <c r="D211" s="59"/>
    </row>
    <row r="212" spans="1:4">
      <c r="A212" s="13"/>
      <c r="B212" s="61"/>
      <c r="C212" s="13"/>
      <c r="D212" s="59"/>
    </row>
    <row r="213" spans="1:4">
      <c r="A213" s="13"/>
      <c r="B213" s="61"/>
      <c r="C213" s="13"/>
      <c r="D213" s="59"/>
    </row>
    <row r="214" spans="1:4">
      <c r="A214" s="13"/>
      <c r="B214" s="61"/>
      <c r="C214" s="13"/>
      <c r="D214" s="59"/>
    </row>
    <row r="215" spans="1:4">
      <c r="A215" s="13"/>
      <c r="B215" s="61"/>
      <c r="C215" s="13"/>
      <c r="D215" s="59"/>
    </row>
    <row r="216" spans="1:4">
      <c r="A216" s="13"/>
      <c r="B216" s="61"/>
      <c r="C216" s="13"/>
      <c r="D216" s="59"/>
    </row>
    <row r="217" spans="1:4">
      <c r="A217" s="13"/>
      <c r="B217" s="61"/>
      <c r="C217" s="13"/>
      <c r="D217" s="59"/>
    </row>
  </sheetData>
  <mergeCells count="64">
    <mergeCell ref="A203:C203"/>
    <mergeCell ref="A207:C207"/>
    <mergeCell ref="C195:C196"/>
    <mergeCell ref="A3:H3"/>
    <mergeCell ref="G60:G61"/>
    <mergeCell ref="F60:F61"/>
    <mergeCell ref="E60:E61"/>
    <mergeCell ref="D60:D61"/>
    <mergeCell ref="C60:C61"/>
    <mergeCell ref="B60:B61"/>
    <mergeCell ref="A9:H14"/>
    <mergeCell ref="A17:H22"/>
    <mergeCell ref="A37:H37"/>
    <mergeCell ref="A62:A63"/>
    <mergeCell ref="B62:B63"/>
    <mergeCell ref="C62:C63"/>
    <mergeCell ref="D62:D63"/>
    <mergeCell ref="E62:E63"/>
    <mergeCell ref="H62:H63"/>
    <mergeCell ref="F62:F63"/>
    <mergeCell ref="G62:G63"/>
    <mergeCell ref="H60:H61"/>
    <mergeCell ref="A195:A196"/>
    <mergeCell ref="B195:B196"/>
    <mergeCell ref="D195:D196"/>
    <mergeCell ref="E195:E196"/>
    <mergeCell ref="A60:A61"/>
    <mergeCell ref="A76:A83"/>
    <mergeCell ref="B76:B83"/>
    <mergeCell ref="A96:A97"/>
    <mergeCell ref="B96:B97"/>
    <mergeCell ref="E96:E97"/>
    <mergeCell ref="A108:A109"/>
    <mergeCell ref="B108:B109"/>
    <mergeCell ref="E108:E109"/>
    <mergeCell ref="F76:F83"/>
    <mergeCell ref="E77:E83"/>
    <mergeCell ref="A88:A95"/>
    <mergeCell ref="B88:B95"/>
    <mergeCell ref="F88:F95"/>
    <mergeCell ref="F108:F109"/>
    <mergeCell ref="F96:F97"/>
    <mergeCell ref="A99:A102"/>
    <mergeCell ref="B99:B102"/>
    <mergeCell ref="F99:F102"/>
    <mergeCell ref="E100:E102"/>
    <mergeCell ref="A179:A189"/>
    <mergeCell ref="B179:B189"/>
    <mergeCell ref="C179:C182"/>
    <mergeCell ref="C183:C189"/>
    <mergeCell ref="A168:A171"/>
    <mergeCell ref="B168:B171"/>
    <mergeCell ref="C168:C171"/>
    <mergeCell ref="A172:A178"/>
    <mergeCell ref="B172:B178"/>
    <mergeCell ref="C172:C178"/>
    <mergeCell ref="A158:A160"/>
    <mergeCell ref="B158:B160"/>
    <mergeCell ref="C158:C160"/>
    <mergeCell ref="D158:D160"/>
    <mergeCell ref="A161:A163"/>
    <mergeCell ref="B161:B163"/>
    <mergeCell ref="C161:C163"/>
    <mergeCell ref="D161:D163"/>
  </mergeCells>
  <hyperlinks>
    <hyperlink ref="F84" r:id="rId1"/>
    <hyperlink ref="F85" r:id="rId2"/>
    <hyperlink ref="F86" r:id="rId3"/>
    <hyperlink ref="F87" r:id="rId4"/>
    <hyperlink ref="F88" r:id="rId5"/>
    <hyperlink ref="F96" r:id="rId6"/>
    <hyperlink ref="F98" r:id="rId7"/>
    <hyperlink ref="F99" r:id="rId8"/>
    <hyperlink ref="F103" r:id="rId9"/>
    <hyperlink ref="F104" r:id="rId10"/>
    <hyperlink ref="F105" r:id="rId11"/>
    <hyperlink ref="F106" r:id="rId12"/>
    <hyperlink ref="F107" r:id="rId13"/>
    <hyperlink ref="F108" r:id="rId14"/>
    <hyperlink ref="G115:G147" r:id="rId15" display="https://www.intn.gov.py/index.php/transparencia"/>
    <hyperlink ref="E151" r:id="rId16"/>
    <hyperlink ref="E152" r:id="rId17"/>
    <hyperlink ref="G114:G147" r:id="rId18" display="https://www.intn.gov.py/index.php/transparencia"/>
    <hyperlink ref="C42" r:id="rId19"/>
    <hyperlink ref="E197" r:id="rId20"/>
    <hyperlink ref="E195" r:id="rId21"/>
    <hyperlink ref="E158" r:id="rId22"/>
    <hyperlink ref="E162" r:id="rId23"/>
    <hyperlink ref="D177" r:id="rId24"/>
    <hyperlink ref="D183" r:id="rId25"/>
  </hyperlinks>
  <pageMargins left="0.55118110236220474" right="1.5354330708661419" top="0.98425196850393704" bottom="0.98425196850393704" header="0.51181102362204722" footer="0.51181102362204722"/>
  <pageSetup paperSize="5" scale="75" orientation="landscape" horizontalDpi="300" verticalDpi="300" r:id="rId2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10"/>
  <sheetViews>
    <sheetView workbookViewId="0">
      <selection activeCell="L10" sqref="L10"/>
    </sheetView>
  </sheetViews>
  <sheetFormatPr baseColWidth="10" defaultColWidth="11.42578125" defaultRowHeight="15"/>
  <cols>
    <col min="1" max="3" width="11.42578125" style="81"/>
    <col min="4" max="4" width="19.85546875" style="81" bestFit="1" customWidth="1"/>
    <col min="5" max="5" width="16.42578125" style="81" bestFit="1" customWidth="1"/>
    <col min="6" max="6" width="19" style="81" bestFit="1" customWidth="1"/>
    <col min="7" max="16384" width="11.42578125" style="81"/>
  </cols>
  <sheetData>
    <row r="2" spans="3:6" s="79" customFormat="1">
      <c r="C2" s="79" t="s">
        <v>228</v>
      </c>
      <c r="D2" s="79" t="s">
        <v>229</v>
      </c>
      <c r="E2" s="79" t="s">
        <v>230</v>
      </c>
      <c r="F2" s="79" t="s">
        <v>231</v>
      </c>
    </row>
    <row r="3" spans="3:6">
      <c r="C3" s="81" t="s">
        <v>232</v>
      </c>
      <c r="D3" s="80">
        <f>43679199797/1000</f>
        <v>43679199.796999998</v>
      </c>
      <c r="E3" s="80">
        <f>+'[1]Table 4'!E4/1000</f>
        <v>26922466.43</v>
      </c>
      <c r="F3" s="80">
        <v>30558970620</v>
      </c>
    </row>
    <row r="4" spans="3:6">
      <c r="C4" s="81" t="s">
        <v>233</v>
      </c>
      <c r="D4" s="80">
        <f>8416026735/1000</f>
        <v>8416026.7349999994</v>
      </c>
      <c r="E4" s="80">
        <f>+'[1]Table 4'!E10/1000</f>
        <v>4769353.47</v>
      </c>
      <c r="F4" s="80">
        <v>4984100102</v>
      </c>
    </row>
    <row r="5" spans="3:6">
      <c r="C5" s="81" t="s">
        <v>234</v>
      </c>
      <c r="D5" s="80">
        <f>4990038022/1000</f>
        <v>4990038.0219999999</v>
      </c>
      <c r="E5" s="80">
        <f>+'[1]Table 4'!E18/1000</f>
        <v>3258501.4950000001</v>
      </c>
      <c r="F5" s="80">
        <v>3819162182</v>
      </c>
    </row>
    <row r="6" spans="3:6">
      <c r="C6" s="81" t="s">
        <v>235</v>
      </c>
      <c r="D6" s="80">
        <f>15147722041/1000</f>
        <v>15147722.040999999</v>
      </c>
      <c r="E6" s="80">
        <f>+'[1]Table 4'!E26/1000</f>
        <v>2599957.5150000001</v>
      </c>
      <c r="F6" s="80">
        <v>1144560777</v>
      </c>
    </row>
    <row r="7" spans="3:6">
      <c r="C7" s="81" t="s">
        <v>236</v>
      </c>
      <c r="D7" s="80">
        <f>641487425/1000</f>
        <v>641487.42500000005</v>
      </c>
      <c r="E7" s="80">
        <f>+'[1]Table 4'!E32/1000</f>
        <v>302319.81599999999</v>
      </c>
      <c r="F7" s="80">
        <v>2596491002</v>
      </c>
    </row>
    <row r="8" spans="3:6">
      <c r="C8" s="81" t="s">
        <v>237</v>
      </c>
      <c r="D8" s="80">
        <f>446574399/1000</f>
        <v>446574.39899999998</v>
      </c>
      <c r="E8" s="80">
        <f>+'[1]Table 4'!E36/1000</f>
        <v>108874.06600000001</v>
      </c>
      <c r="F8" s="80">
        <v>417899406</v>
      </c>
    </row>
    <row r="9" spans="3:6">
      <c r="D9" s="82"/>
      <c r="E9" s="82"/>
    </row>
    <row r="10" spans="3:6">
      <c r="E10" s="86"/>
    </row>
  </sheetData>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RENDICION 4TO TRIM UTA</vt:lpstr>
      <vt:lpstr>4.8 Grafico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Saldivar</cp:lastModifiedBy>
  <cp:lastPrinted>2021-02-02T14:51:43Z</cp:lastPrinted>
  <dcterms:created xsi:type="dcterms:W3CDTF">2020-06-23T19:35:00Z</dcterms:created>
  <dcterms:modified xsi:type="dcterms:W3CDTF">2021-02-15T14:14:22Z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2058-11.2.0.9431</vt:lpwstr>
  </property>
</Properties>
</file>